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55" windowHeight="10215" tabRatio="899" activeTab="0"/>
  </bookViews>
  <sheets>
    <sheet name="перемещение" sheetId="1" r:id="rId1"/>
    <sheet name="Амортизация" sheetId="2" state="hidden" r:id="rId2"/>
    <sheet name="хранение" sheetId="3" r:id="rId3"/>
    <sheet name="Топливо" sheetId="4" r:id="rId4"/>
    <sheet name="Аморт" sheetId="5" r:id="rId5"/>
    <sheet name="ЗП пер" sheetId="6" r:id="rId6"/>
    <sheet name="ЗП хр" sheetId="7" r:id="rId7"/>
    <sheet name="Содер эв" sheetId="8" r:id="rId8"/>
    <sheet name="инстр,инвент" sheetId="9" r:id="rId9"/>
    <sheet name="обесп.тер" sheetId="10" r:id="rId10"/>
    <sheet name="содерж.тер" sheetId="11" r:id="rId11"/>
    <sheet name="ОХР" sheetId="12" r:id="rId12"/>
  </sheets>
  <definedNames>
    <definedName name="_xlnm.Print_Area" localSheetId="5">'ЗП пер'!$A$1:$L$25</definedName>
    <definedName name="_xlnm.Print_Area" localSheetId="6">'ЗП хр'!$A$1:$L$25</definedName>
    <definedName name="_xlnm.Print_Area" localSheetId="8">'инстр,инвент'!$A$1:$L$41</definedName>
    <definedName name="_xlnm.Print_Area" localSheetId="11">'ОХР'!$A$1:$Q$21</definedName>
    <definedName name="_xlnm.Print_Area" localSheetId="0">'перемещение'!$A$1:$F$41</definedName>
    <definedName name="_xlnm.Print_Area" localSheetId="3">'Топливо'!$A$1:$O$23</definedName>
    <definedName name="_xlnm.Print_Area" localSheetId="2">'хранение'!$A$1:$F$51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<sst xmlns="http://schemas.openxmlformats.org/spreadsheetml/2006/main" count="596" uniqueCount="247">
  <si>
    <t>шт</t>
  </si>
  <si>
    <t>шт.</t>
  </si>
  <si>
    <t>чел.</t>
  </si>
  <si>
    <t>№</t>
  </si>
  <si>
    <t>тыс.руб.</t>
  </si>
  <si>
    <t xml:space="preserve">Всего      </t>
  </si>
  <si>
    <t xml:space="preserve">Марка автобуса     </t>
  </si>
  <si>
    <t>Всего</t>
  </si>
  <si>
    <t>Единицы измерения</t>
  </si>
  <si>
    <t>Установленный тариф</t>
  </si>
  <si>
    <t>Андаре 1000</t>
  </si>
  <si>
    <t>Hundai UNIVERSE SPASE</t>
  </si>
  <si>
    <t>HIGER 6109</t>
  </si>
  <si>
    <t>HIGER 6119</t>
  </si>
  <si>
    <t>HIGER 6129</t>
  </si>
  <si>
    <t>Голаз - 52913</t>
  </si>
  <si>
    <t>Голаз - 52911</t>
  </si>
  <si>
    <t>Общий пробег в 2014 год, км.</t>
  </si>
  <si>
    <t>Вольво В10М65</t>
  </si>
  <si>
    <t>Лиаз 525623-01</t>
  </si>
  <si>
    <t>2036,2037,2038,2039,2566</t>
  </si>
  <si>
    <t>2506,2550,2551</t>
  </si>
  <si>
    <t>2503,2504,2088,2089,2557,2562,2563,2561</t>
  </si>
  <si>
    <t>2552,2553,2554,2556</t>
  </si>
  <si>
    <t>2533,2544,2086</t>
  </si>
  <si>
    <t>2508,2509,2510</t>
  </si>
  <si>
    <t>Амортизация на 1 км.пробега</t>
  </si>
  <si>
    <t>Гаражный номер</t>
  </si>
  <si>
    <t>Сумма амортизации за 2014 год</t>
  </si>
  <si>
    <t>В заявке</t>
  </si>
  <si>
    <t>Рост тарифа %</t>
  </si>
  <si>
    <t>Итого</t>
  </si>
  <si>
    <t>№ п/п</t>
  </si>
  <si>
    <t>Наименование</t>
  </si>
  <si>
    <t xml:space="preserve">Доплат в месяц </t>
  </si>
  <si>
    <t xml:space="preserve">Премирование по действующему положению    </t>
  </si>
  <si>
    <t>Районный коэффициент</t>
  </si>
  <si>
    <t xml:space="preserve">Годовой фонд оплаты труда основных рабочих </t>
  </si>
  <si>
    <t>Средняя тарифная ставка основного рабочего в месяц</t>
  </si>
  <si>
    <t xml:space="preserve">Фонд оплаты труда основных рабочих за  месяц  </t>
  </si>
  <si>
    <t>Сумма амортизации за год, тыс.руб.</t>
  </si>
  <si>
    <t>Первоначальная стоимость, тыс.руб.</t>
  </si>
  <si>
    <t xml:space="preserve">  тыс.руб.  </t>
  </si>
  <si>
    <t xml:space="preserve">  тыс.руб.</t>
  </si>
  <si>
    <t>%</t>
  </si>
  <si>
    <t>I</t>
  </si>
  <si>
    <t>Амортизация основных средств</t>
  </si>
  <si>
    <t>Спецодежда, инструмент, инвентарь</t>
  </si>
  <si>
    <t>II</t>
  </si>
  <si>
    <t>1</t>
  </si>
  <si>
    <t>2</t>
  </si>
  <si>
    <t>3</t>
  </si>
  <si>
    <t>III</t>
  </si>
  <si>
    <t>4</t>
  </si>
  <si>
    <t>IV</t>
  </si>
  <si>
    <t>5</t>
  </si>
  <si>
    <t xml:space="preserve">           Категория D массой более 3,5 тн., C и E</t>
  </si>
  <si>
    <t xml:space="preserve">           Негабаритные транспортные средства</t>
  </si>
  <si>
    <t>км.</t>
  </si>
  <si>
    <t xml:space="preserve">Средний пробег на 1 перемещение </t>
  </si>
  <si>
    <t>руб./авто.</t>
  </si>
  <si>
    <t xml:space="preserve">           Категория B и D массой до 3,5 тн.</t>
  </si>
  <si>
    <t xml:space="preserve">  в т.ч. Категория А</t>
  </si>
  <si>
    <t>Руководитель</t>
  </si>
  <si>
    <t>Гл.бухгалтер.</t>
  </si>
  <si>
    <t>(ФИО)</t>
  </si>
  <si>
    <t>Тел. ФИО исполнителя</t>
  </si>
  <si>
    <t>Показатели</t>
  </si>
  <si>
    <t>6</t>
  </si>
  <si>
    <t>V</t>
  </si>
  <si>
    <t>Общий пробег эвакуаторов, связанный с перемещением ЗТС</t>
  </si>
  <si>
    <t>Количество перемещенных на стоянку задержанных транспортных средств всего</t>
  </si>
  <si>
    <t>Среднемесячная заработная плата на 1 работника</t>
  </si>
  <si>
    <t>Численность основных работников</t>
  </si>
  <si>
    <t xml:space="preserve">Тарифный фонд заработной платы  в месяц    </t>
  </si>
  <si>
    <t xml:space="preserve">в т.ч.  (в разрезе доплат)             </t>
  </si>
  <si>
    <t>Кол-во</t>
  </si>
  <si>
    <t>Марка эвакуатора</t>
  </si>
  <si>
    <t>Всего сумма затрат на топливо, тыс.руб.</t>
  </si>
  <si>
    <t>Норма расхода топлива, л./100км.</t>
  </si>
  <si>
    <t>Х</t>
  </si>
  <si>
    <t>Цена (средняя), руб.</t>
  </si>
  <si>
    <t>Сумма, тыс.руб.</t>
  </si>
  <si>
    <t xml:space="preserve">Средняя цена, руб./л. </t>
  </si>
  <si>
    <t xml:space="preserve">Ожидаемая цена, руб./л. </t>
  </si>
  <si>
    <t>№ пп</t>
  </si>
  <si>
    <t>Наименование основного средства</t>
  </si>
  <si>
    <t>Год выпуска/ дата покупки</t>
  </si>
  <si>
    <t>Стоимость ОС на конец периода, тыс.руб.</t>
  </si>
  <si>
    <t>Цена ожидаемая, руб.</t>
  </si>
  <si>
    <t>Наименование статей расходов</t>
  </si>
  <si>
    <t>Отчисления на социальные нужды</t>
  </si>
  <si>
    <t xml:space="preserve">Расход топлива на перемещение ЗТС, л.  </t>
  </si>
  <si>
    <t>Наименование организации, ИП</t>
  </si>
  <si>
    <t>(Применяемая система налогообложения)</t>
  </si>
  <si>
    <t>Топливо</t>
  </si>
  <si>
    <t>Содержание и ремонт автомобилей эвакуаторов</t>
  </si>
  <si>
    <t>Страхование ответственности</t>
  </si>
  <si>
    <t>7</t>
  </si>
  <si>
    <t>8</t>
  </si>
  <si>
    <t>Налоги и сборы</t>
  </si>
  <si>
    <t>9</t>
  </si>
  <si>
    <t>Содержание диспетчерского персонала</t>
  </si>
  <si>
    <t>10</t>
  </si>
  <si>
    <t>Содержание аппарата управления</t>
  </si>
  <si>
    <t>11</t>
  </si>
  <si>
    <t>Проценты за пользование заемными средствами</t>
  </si>
  <si>
    <t>12</t>
  </si>
  <si>
    <t xml:space="preserve">Обеспечение возможности вносить оплату </t>
  </si>
  <si>
    <t>13</t>
  </si>
  <si>
    <t>Безнадежные долги</t>
  </si>
  <si>
    <t>14</t>
  </si>
  <si>
    <t>Иные расходы</t>
  </si>
  <si>
    <t>Тариф в расчете на 1 ЗТС</t>
  </si>
  <si>
    <t>Затраты на перемещение ЗТС:</t>
  </si>
  <si>
    <t>х</t>
  </si>
  <si>
    <t>Выручка от реализации /НВВ</t>
  </si>
  <si>
    <t xml:space="preserve">Прибыль/убыток от вида деятельности </t>
  </si>
  <si>
    <t>Объемные показатели</t>
  </si>
  <si>
    <r>
      <t>Расчет
тарифов н</t>
    </r>
    <r>
      <rPr>
        <b/>
        <sz val="14"/>
        <rFont val="Times New Roman"/>
        <family val="1"/>
      </rPr>
      <t>а хранение</t>
    </r>
    <r>
      <rPr>
        <b/>
        <sz val="14"/>
        <color indexed="8"/>
        <rFont val="Times New Roman"/>
        <family val="1"/>
      </rPr>
      <t xml:space="preserve"> задержанных транспортных средств (ЗТС) на специализированной стоянке</t>
    </r>
  </si>
  <si>
    <t>Количество помещенных на стоянку задержанных транспортных средств всего</t>
  </si>
  <si>
    <t>Количество полных часов хранения ЗТС на спецстоянке</t>
  </si>
  <si>
    <t>час.</t>
  </si>
  <si>
    <t>Среднее количество часов хранения ЗТС</t>
  </si>
  <si>
    <t>руб./час</t>
  </si>
  <si>
    <t xml:space="preserve">         Категория А</t>
  </si>
  <si>
    <t xml:space="preserve">         Категория B и D массой до 3,5 тн.</t>
  </si>
  <si>
    <t xml:space="preserve">         Категория D массой более 3,5 тн., C и E</t>
  </si>
  <si>
    <t xml:space="preserve">        Негабаритные транспортные средства</t>
  </si>
  <si>
    <t>Примечание* Заполняются ячейки, выделенные желтым цветом. В остальные ячейки данные переносятся из прочих таблиц.</t>
  </si>
  <si>
    <t>Затраты на хранение ЗТС:</t>
  </si>
  <si>
    <t>Оплата труда персонала, осуществляющего прием и выдачу ЗТС, охрану</t>
  </si>
  <si>
    <t>Обеспечение территорией для хранения</t>
  </si>
  <si>
    <t>Тариф в расчете на 1 полный час хранения</t>
  </si>
  <si>
    <t xml:space="preserve">Расчет  амортизационных отчислений </t>
  </si>
  <si>
    <t xml:space="preserve">Годовой  пробег эвакуаторов,
 связанный с перемещением ЗТС,
 км. </t>
  </si>
  <si>
    <t>Итого амортизация автомобилей-эвакуаторов</t>
  </si>
  <si>
    <t>Амортизация автомобилей-эвакуаторов</t>
  </si>
  <si>
    <t>Стоимость ОС на начало периода, тыс.руб.</t>
  </si>
  <si>
    <t>Выслуга</t>
  </si>
  <si>
    <t>Ночные</t>
  </si>
  <si>
    <t>Должность</t>
  </si>
  <si>
    <t>Наименование затрат</t>
  </si>
  <si>
    <t>Содержание и ремонт автомобилей-эвакуаторов</t>
  </si>
  <si>
    <t>в т.ч.</t>
  </si>
  <si>
    <t>Затраты на хранение эвакуаторов</t>
  </si>
  <si>
    <t>Приобретение запасных частей</t>
  </si>
  <si>
    <r>
      <t xml:space="preserve">в т.ч. </t>
    </r>
    <r>
      <rPr>
        <i/>
        <sz val="12"/>
        <rFont val="Times New Roman"/>
        <family val="1"/>
      </rPr>
      <t>(расшифровать наиболее дорогостоящие с приложением копий счетов, чеков)</t>
    </r>
  </si>
  <si>
    <t>Приобретение технологических жидкостей</t>
  </si>
  <si>
    <r>
      <t xml:space="preserve">в т.ч. </t>
    </r>
    <r>
      <rPr>
        <i/>
        <sz val="12"/>
        <rFont val="Times New Roman"/>
        <family val="1"/>
      </rPr>
      <t>(расшифровать с приложением копий счетов на оплату, чеков</t>
    </r>
    <r>
      <rPr>
        <sz val="12"/>
        <rFont val="Times New Roman"/>
        <family val="1"/>
      </rPr>
      <t>)</t>
    </r>
  </si>
  <si>
    <t>Итого затрат на содержание и ремонт автомобилей-эвакуаторов</t>
  </si>
  <si>
    <t>Итого затрат на содержание и ремонт автомобилей-эвакуаторов, занятых при транспортировке ЗТС</t>
  </si>
  <si>
    <t>Обоснование (реквизиты договоров на выполнение работ/оказание услуг, счетов на приобретение запасных частей и материалов)</t>
  </si>
  <si>
    <t>Расчет  земельного налога</t>
  </si>
  <si>
    <t>Объект налогообложения</t>
  </si>
  <si>
    <t>Налогооблагаемая база, тыс.руб.</t>
  </si>
  <si>
    <t>% налога</t>
  </si>
  <si>
    <t>Затраты, отнесенные на хранение ЗТС, тыс.руб.</t>
  </si>
  <si>
    <t>Расчет  арендной платы за землю</t>
  </si>
  <si>
    <t>Объект аренды</t>
  </si>
  <si>
    <t>Дата заключения договора и № договора аренды</t>
  </si>
  <si>
    <t>Срок действия договора</t>
  </si>
  <si>
    <t xml:space="preserve">Обеспечение технического контроля территории </t>
  </si>
  <si>
    <r>
      <t>в т.ч. (</t>
    </r>
    <r>
      <rPr>
        <i/>
        <sz val="12"/>
        <rFont val="Times New Roman"/>
        <family val="1"/>
      </rPr>
      <t>расшифровать с приложением копий договоров, счетов на оплату</t>
    </r>
    <r>
      <rPr>
        <sz val="12"/>
        <rFont val="Times New Roman"/>
        <family val="1"/>
      </rPr>
      <t>)</t>
    </r>
  </si>
  <si>
    <t>освещение</t>
  </si>
  <si>
    <t>видеонаблюдение</t>
  </si>
  <si>
    <t>обеспечение помещением (аренда)</t>
  </si>
  <si>
    <t>Затраты на обустройство и содержание территории</t>
  </si>
  <si>
    <t>Ремонт основных средств, используемых при хранении ЗТС</t>
  </si>
  <si>
    <t>Спецодежда</t>
  </si>
  <si>
    <t>Инструмент/инвентарь</t>
  </si>
  <si>
    <t>Бланки строгой отчетности</t>
  </si>
  <si>
    <t>Этикетки и пленки</t>
  </si>
  <si>
    <t>Медосмотры водителей</t>
  </si>
  <si>
    <t>Услуги связи для водителей</t>
  </si>
  <si>
    <t xml:space="preserve">Итого затрат </t>
  </si>
  <si>
    <t>Расчет затрат на спецодежду, инструмент, инвентарь, используемые при перемещении ЗТС</t>
  </si>
  <si>
    <t xml:space="preserve">Расчет затрат на спецодежду, инструмент, инвентарь </t>
  </si>
  <si>
    <t>Ремонт и обслуживание оргтехники</t>
  </si>
  <si>
    <t>Заработная плата управленческого персонала</t>
  </si>
  <si>
    <t>Обеспечение помещениями (аренда, электроэнергия)</t>
  </si>
  <si>
    <t>Общехозяйственные расходы всего, тыс.руб.</t>
  </si>
  <si>
    <t>Примечание* Заполняются ячейки, выделенные желтым цветом. В остальные ячейки данные переносятся автоматически из других таблиц.</t>
  </si>
  <si>
    <t>Амортизация (лизинг) автомобилей-эвакуаторов</t>
  </si>
  <si>
    <t xml:space="preserve">Примечание** В примечании к расчету необходимо указать базу распределения затрат. </t>
  </si>
  <si>
    <t>Доля затрат на перемещение **</t>
  </si>
  <si>
    <t xml:space="preserve">Доля затрат на хранение </t>
  </si>
  <si>
    <t>Затраты на хранение, тыс.руб.</t>
  </si>
  <si>
    <t>Затраты на перемещение, тыс.руб.</t>
  </si>
  <si>
    <t>Программное обеспечение и его поддержка</t>
  </si>
  <si>
    <t>Доля затрат на перемещение</t>
  </si>
  <si>
    <t>Доля затрат, непосредственно связанных с перемещением ЗТС на стоянку *</t>
  </si>
  <si>
    <t>Сумма налога всего за год, тыс.руб.</t>
  </si>
  <si>
    <t>Доля затрат, непосредственно связанных с хранением ЗТС на стоянке *</t>
  </si>
  <si>
    <t>Сумма арендной платы всего за год, тыс.руб.</t>
  </si>
  <si>
    <t>Обеспечение технического контроля, затраты на обустройство и содержание территории</t>
  </si>
  <si>
    <t>Итого затрат на содержание и ремонт основных среств, используемых при хранении ЗТС</t>
  </si>
  <si>
    <t>Итого затрат на содержание и ремонт основных среств, отнесенных на  хранении ЗТС</t>
  </si>
  <si>
    <t>Примечание*В случае, если основные средства на стоянке используются для осуществления работ по нескольким видам деятельности (например: платные услуги автостоянки),  указывается доля отнесения затрат на хранение ЗТС. В примечании необходимо указать базу распределения затрат в соответствии с учетной политикой предприятия. В случае, если основные средства  используются исключительно для хранения ЗТС в строке  указывается 1.</t>
  </si>
  <si>
    <t>Итого затрат, необходимых для осуществления хранения ЗТС</t>
  </si>
  <si>
    <t>Расчет затрат на спецодежду, инструмент, инвентарь, используемые при хранении ЗТС</t>
  </si>
  <si>
    <t>Единица измерения</t>
  </si>
  <si>
    <t>Итого затрат, необходимых для осуществления перемещения ЗТС</t>
  </si>
  <si>
    <t>Наименование услуг, материалов</t>
  </si>
  <si>
    <t>Наименование услуг, запасных частей, материалов</t>
  </si>
  <si>
    <t>Услуги сторонних организаций по ремонту и техническому обслуживанию автомобилей-эвакуаторов</t>
  </si>
  <si>
    <t>Обоснование (реквизиты договоров на выполнение работ/оказание услуг, счетов на оплату)</t>
  </si>
  <si>
    <t>Примечание*В случае, если автомобили-эвакуаторы используются для осуществления работ по нескольким видам деятельности (например: платные услуги эвакуации),  указывается доля отнесения затрат на перемещение ЗТС. В примечании необходимо указать базу распределения затрат в соответствии с учетной политикой предприятия. В случае, если эвакуаторы  используются исключительно для работы по перемещению ЗТС в строке  указывается 1.</t>
  </si>
  <si>
    <t xml:space="preserve"> тыс.руб.  </t>
  </si>
  <si>
    <t>Примечание* В случае, если основными работниками организации осуществляются работы по нескольким видам деятельности, в стр.10  указывается доля отнесения затрат на работы непосредственно связанные с хранением ЗТС на спецстоянке. В примечании необходимо указать базу распределения затрат в соответствии с учетной политикой предприятия. В случае, если работниками предприятия осуществляются исключительно работы по хранению ЗТС в стр. 10 указывается 1.</t>
  </si>
  <si>
    <t>Доля затрат, непосредственно связанных с перемещением ЗТС *</t>
  </si>
  <si>
    <t>Примечание* В случае, если основными работниками организации осуществляются работы по нескольким видам деятельности, в стр.10  указывается доля отнесения затрат на работы непосредственно связанные с перемещением ЗТС на спецстоянке. В примечании необходимо указать базу распределения затрат в соответствии с учетной политикой предприятия. В случае, если работниками предприятия осуществляются исключительно работы по перемещению ЗТС в стр. 10 указывается 1.</t>
  </si>
  <si>
    <t xml:space="preserve">Затраты на оплату труда, отнесенные на перемещение ЗТС </t>
  </si>
  <si>
    <t xml:space="preserve">Затраты на оплату труда, отнесенные на хранение ЗТС </t>
  </si>
  <si>
    <t>Затраты, отнесен-ные на перемещение/хранение ЗТС, тыс.руб.</t>
  </si>
  <si>
    <t>Амортизация основных средств, обеспечивающих хранение ЗТС на стоянке</t>
  </si>
  <si>
    <t>Итого амортизация основных средств, обеспечивающих хранение ЗТС на стоянке</t>
  </si>
  <si>
    <t>Примечание*В случае, если основные средства предприятия используются для осуществления работ по нескольким видам деятельности,  указывается доля отнесения затрат на перемещение/хранение ЗТС. В примечании необходимо указать базу распределения затрат в соответствии с учетной политикой предприятия. В случае, если основные средства  используются исключительно для работы по перемещению/хранению ЗТС в столбце 6  указывается 1.</t>
  </si>
  <si>
    <t>Норматив амортиза-ционных отчисле-ний</t>
  </si>
  <si>
    <t>Сумма амортиза-ции за год, тыс.руб.</t>
  </si>
  <si>
    <t xml:space="preserve">Доля затрат, непосредственно связан-ных с перемещением/хранением ЗТС* </t>
  </si>
  <si>
    <r>
      <t>Расчет 
тарифов на</t>
    </r>
    <r>
      <rPr>
        <b/>
        <sz val="14"/>
        <color indexed="62"/>
        <rFont val="Times New Roman"/>
        <family val="1"/>
      </rPr>
      <t xml:space="preserve"> </t>
    </r>
    <r>
      <rPr>
        <b/>
        <sz val="14"/>
        <rFont val="Times New Roman"/>
        <family val="1"/>
      </rPr>
      <t>перемещение</t>
    </r>
    <r>
      <rPr>
        <b/>
        <sz val="14"/>
        <color indexed="8"/>
        <rFont val="Times New Roman"/>
        <family val="1"/>
      </rPr>
      <t xml:space="preserve"> задержанных транспортных средств (ЗТС)</t>
    </r>
    <r>
      <rPr>
        <b/>
        <sz val="14"/>
        <color indexed="8"/>
        <rFont val="Times New Roman"/>
        <family val="1"/>
      </rPr>
      <t xml:space="preserve">
</t>
    </r>
  </si>
  <si>
    <t>Страхование ответственности за вред ЗТС при хранении</t>
  </si>
  <si>
    <t>Расчет затрат на оплату труда персонала, осуществляющего погрузку-разгрузку и транспортировку ЗТС</t>
  </si>
  <si>
    <t>Расчет затрат на оплату труда персонала, осуществляющего прием, выдачу ЗТС и охрану территории</t>
  </si>
  <si>
    <t xml:space="preserve">Обеспечение технического контроля территории, затраты на обустройство и содержание территории </t>
  </si>
  <si>
    <t>Оплата труда основных рабочих, занятого при погрузке-разгрузке и танспртировке ЗТС</t>
  </si>
  <si>
    <t>Количество парковочных мест для хранения ЗТС</t>
  </si>
  <si>
    <t>Маломерные суда</t>
  </si>
  <si>
    <t>Расчет затрат на топливо на расчетный период (2022год)</t>
  </si>
  <si>
    <t>Расчетный период
план на 2022 год</t>
  </si>
  <si>
    <t>Базовый период 
ожидаемое за 2022 год</t>
  </si>
  <si>
    <t>Отчетный период
факт за 2021 год</t>
  </si>
  <si>
    <t>Отчетный период 
факт за 2021 год</t>
  </si>
  <si>
    <t>Расчетный период план на 2022 год</t>
  </si>
  <si>
    <t>Базовый период ожидаемое за 2022 год</t>
  </si>
  <si>
    <t>Отчетный период факт за 2021 год</t>
  </si>
  <si>
    <t>Отчетный период ожидаемое за 2021 год</t>
  </si>
  <si>
    <t>Расчетный период план
 на 2022 год</t>
  </si>
  <si>
    <t>Расчетный период 
план на 2022 год</t>
  </si>
  <si>
    <t>Базовый период 
 ожидаемое за 2022 год</t>
  </si>
  <si>
    <t>Расчетный период(план на 2022 год</t>
  </si>
  <si>
    <t>Базовый период
ожидаемое за 2022 год</t>
  </si>
  <si>
    <t>Базовый период ожидаемое
за 2022 год</t>
  </si>
  <si>
    <t>Отчетный Факт
 2021 год</t>
  </si>
  <si>
    <t>Базовый период  ожидаемое
за 2022 год</t>
  </si>
  <si>
    <t>Отчетный период Факт
 2021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</si>
</sst>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#,##0.0"/>
    <numFmt numFmtId="180" formatCode="0.0000"/>
    <numFmt numFmtId="181" formatCode="#,##0.000"/>
    <numFmt numFmtId="182" formatCode="0.000000"/>
    <numFmt numFmtId="183" formatCode="#,##0.0000"/>
    <numFmt numFmtId="184" formatCode="0.000000000"/>
    <numFmt numFmtId="185" formatCode="0.0000000000"/>
    <numFmt numFmtId="186" formatCode="0.00000000"/>
    <numFmt numFmtId="187" formatCode="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_р_._-;\-* #,##0.0_р_._-;_-* &quot;-&quot;??_р_._-;_-@_-"/>
    <numFmt numFmtId="191" formatCode="_-* #,##0.000_р_._-;\-* #,##0.000_р_._-;_-* &quot;-&quot;???_р_._-;_-@_-"/>
    <numFmt numFmtId="192" formatCode="_-* #,##0.0000_р_._-;\-* #,##0.0000_р_._-;_-* &quot;-&quot;???_р_._-;_-@_-"/>
    <numFmt numFmtId="193" formatCode="_-* #,##0.00_р_._-;\-* #,##0.00_р_._-;_-* &quot;-&quot;???_р_._-;_-@_-"/>
    <numFmt numFmtId="194" formatCode="_-* #,##0_р_._-;\-* #,##0_р_._-;_-* &quot;-&quot;??_р_._-;_-@_-"/>
    <numFmt numFmtId="195" formatCode="_-* #,##0.0_р_._-;\-* #,##0.0_р_._-;_-* &quot;-&quot;?_р_._-;_-@_-"/>
    <numFmt numFmtId="196" formatCode="_-* #,##0.00_р_._-;\-* #,##0.00_р_._-;_-* &quot;-&quot;?_р_._-;_-@_-"/>
    <numFmt numFmtId="197" formatCode="_-* #,##0.000_р_._-;\-* #,##0.000_р_._-;_-* &quot;-&quot;?_р_._-;_-@_-"/>
    <numFmt numFmtId="198" formatCode="_-* #,##0.00000_р_._-;\-* #,##0.00000_р_._-;_-* &quot;-&quot;??_р_._-;_-@_-"/>
    <numFmt numFmtId="199" formatCode="_-* #,##0.0\ _₽_-;\-* #,##0.0\ _₽_-;_-* &quot;-&quot;?\ _₽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i/>
      <sz val="12"/>
      <name val="Calibri"/>
      <family val="2"/>
    </font>
    <font>
      <sz val="10"/>
      <color indexed="8"/>
      <name val="Calibri"/>
      <family val="2"/>
    </font>
    <font>
      <b/>
      <i/>
      <sz val="14"/>
      <color indexed="56"/>
      <name val="Times New Roman"/>
      <family val="1"/>
    </font>
    <font>
      <sz val="12"/>
      <color indexed="56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30"/>
      <name val="Times New Roman"/>
      <family val="1"/>
    </font>
    <font>
      <i/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i/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56"/>
      <name val="Times New Roman"/>
      <family val="1"/>
    </font>
    <font>
      <b/>
      <sz val="16"/>
      <name val="Calibri"/>
      <family val="2"/>
    </font>
    <font>
      <b/>
      <sz val="16"/>
      <color indexed="56"/>
      <name val="Calibri"/>
      <family val="2"/>
    </font>
    <font>
      <b/>
      <sz val="14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3"/>
      <name val="Times New Roman"/>
      <family val="1"/>
    </font>
    <font>
      <b/>
      <sz val="16"/>
      <color theme="3"/>
      <name val="Calibri"/>
      <family val="2"/>
    </font>
    <font>
      <sz val="11"/>
      <color theme="1"/>
      <name val="Times New Roman"/>
      <family val="1"/>
    </font>
    <font>
      <b/>
      <i/>
      <sz val="10"/>
      <color theme="3"/>
      <name val="Calibri"/>
      <family val="2"/>
    </font>
    <font>
      <sz val="12"/>
      <color theme="1"/>
      <name val="Times New Roman"/>
      <family val="1"/>
    </font>
    <font>
      <b/>
      <i/>
      <sz val="10"/>
      <color theme="3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0FCF2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ck">
        <color theme="4" tint="0.49998000264167786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5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17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3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2" fontId="0" fillId="0" borderId="0" xfId="0" applyNumberFormat="1" applyAlignment="1">
      <alignment horizontal="center"/>
    </xf>
    <xf numFmtId="2" fontId="1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71" fontId="2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194" fontId="7" fillId="0" borderId="10" xfId="0" applyNumberFormat="1" applyFont="1" applyFill="1" applyBorder="1" applyAlignment="1">
      <alignment horizontal="right"/>
    </xf>
    <xf numFmtId="171" fontId="7" fillId="0" borderId="10" xfId="0" applyNumberFormat="1" applyFont="1" applyFill="1" applyBorder="1" applyAlignment="1">
      <alignment horizontal="right"/>
    </xf>
    <xf numFmtId="194" fontId="7" fillId="0" borderId="10" xfId="0" applyNumberFormat="1" applyFont="1" applyFill="1" applyBorder="1" applyAlignment="1" applyProtection="1">
      <alignment horizontal="right"/>
      <protection locked="0"/>
    </xf>
    <xf numFmtId="194" fontId="7" fillId="0" borderId="10" xfId="0" applyNumberFormat="1" applyFont="1" applyFill="1" applyBorder="1" applyAlignment="1" applyProtection="1">
      <alignment horizontal="right"/>
      <protection/>
    </xf>
    <xf numFmtId="190" fontId="7" fillId="0" borderId="10" xfId="0" applyNumberFormat="1" applyFont="1" applyFill="1" applyBorder="1" applyAlignment="1" applyProtection="1">
      <alignment horizontal="right"/>
      <protection locked="0"/>
    </xf>
    <xf numFmtId="190" fontId="7" fillId="0" borderId="10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9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194" fontId="8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171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wrapText="1"/>
    </xf>
    <xf numFmtId="49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right"/>
      <protection/>
    </xf>
    <xf numFmtId="194" fontId="2" fillId="0" borderId="10" xfId="0" applyNumberFormat="1" applyFont="1" applyFill="1" applyBorder="1" applyAlignment="1" applyProtection="1">
      <alignment horizontal="right"/>
      <protection/>
    </xf>
    <xf numFmtId="194" fontId="7" fillId="0" borderId="10" xfId="0" applyNumberFormat="1" applyFont="1" applyFill="1" applyBorder="1" applyAlignment="1" applyProtection="1">
      <alignment horizontal="left" vertical="center"/>
      <protection locked="0"/>
    </xf>
    <xf numFmtId="194" fontId="7" fillId="0" borderId="11" xfId="0" applyNumberFormat="1" applyFont="1" applyFill="1" applyBorder="1" applyAlignment="1" applyProtection="1">
      <alignment horizontal="left" vertical="center"/>
      <protection locked="0"/>
    </xf>
    <xf numFmtId="194" fontId="7" fillId="0" borderId="13" xfId="0" applyNumberFormat="1" applyFont="1" applyFill="1" applyBorder="1" applyAlignment="1" applyProtection="1">
      <alignment horizontal="left" vertical="center"/>
      <protection locked="0"/>
    </xf>
    <xf numFmtId="194" fontId="7" fillId="0" borderId="12" xfId="0" applyNumberFormat="1" applyFont="1" applyFill="1" applyBorder="1" applyAlignment="1" applyProtection="1">
      <alignment horizontal="left" vertical="center"/>
      <protection locked="0"/>
    </xf>
    <xf numFmtId="194" fontId="7" fillId="0" borderId="10" xfId="0" applyNumberFormat="1" applyFont="1" applyFill="1" applyBorder="1" applyAlignment="1" applyProtection="1">
      <alignment horizontal="left" vertical="center"/>
      <protection/>
    </xf>
    <xf numFmtId="176" fontId="1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79" fontId="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7" fillId="0" borderId="0" xfId="0" applyFont="1" applyAlignment="1">
      <alignment/>
    </xf>
    <xf numFmtId="0" fontId="2" fillId="0" borderId="15" xfId="0" applyFont="1" applyFill="1" applyBorder="1" applyAlignment="1">
      <alignment wrapText="1"/>
    </xf>
    <xf numFmtId="0" fontId="3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194" fontId="3" fillId="0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>
      <alignment horizontal="left" wrapText="1"/>
    </xf>
    <xf numFmtId="0" fontId="17" fillId="35" borderId="1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49" fontId="3" fillId="35" borderId="12" xfId="53" applyNumberFormat="1" applyFont="1" applyFill="1" applyBorder="1" applyAlignment="1" applyProtection="1">
      <alignment horizontal="center" vertical="center" wrapText="1"/>
      <protection/>
    </xf>
    <xf numFmtId="1" fontId="17" fillId="33" borderId="10" xfId="0" applyNumberFormat="1" applyFont="1" applyFill="1" applyBorder="1" applyAlignment="1">
      <alignment horizontal="center" vertical="center"/>
    </xf>
    <xf numFmtId="1" fontId="3" fillId="0" borderId="10" xfId="6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/>
    </xf>
    <xf numFmtId="171" fontId="2" fillId="0" borderId="10" xfId="0" applyNumberFormat="1" applyFont="1" applyFill="1" applyBorder="1" applyAlignment="1" applyProtection="1">
      <alignment horizontal="right"/>
      <protection/>
    </xf>
    <xf numFmtId="0" fontId="33" fillId="0" borderId="10" xfId="0" applyFont="1" applyBorder="1" applyAlignment="1">
      <alignment wrapText="1"/>
    </xf>
    <xf numFmtId="0" fontId="14" fillId="0" borderId="14" xfId="0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top" wrapText="1"/>
    </xf>
    <xf numFmtId="190" fontId="7" fillId="0" borderId="10" xfId="0" applyNumberFormat="1" applyFont="1" applyFill="1" applyBorder="1" applyAlignment="1" applyProtection="1">
      <alignment horizontal="center" vertical="center"/>
      <protection locked="0"/>
    </xf>
    <xf numFmtId="171" fontId="7" fillId="0" borderId="10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right"/>
    </xf>
    <xf numFmtId="194" fontId="7" fillId="0" borderId="10" xfId="0" applyNumberFormat="1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right"/>
    </xf>
    <xf numFmtId="0" fontId="13" fillId="0" borderId="10" xfId="0" applyNumberFormat="1" applyFont="1" applyFill="1" applyBorder="1" applyAlignment="1">
      <alignment horizontal="center" vertical="center"/>
    </xf>
    <xf numFmtId="171" fontId="82" fillId="0" borderId="0" xfId="0" applyNumberFormat="1" applyFont="1" applyFill="1" applyAlignment="1">
      <alignment/>
    </xf>
    <xf numFmtId="0" fontId="83" fillId="0" borderId="0" xfId="0" applyFont="1" applyAlignment="1">
      <alignment/>
    </xf>
    <xf numFmtId="49" fontId="2" fillId="36" borderId="10" xfId="53" applyNumberFormat="1" applyFont="1" applyFill="1" applyBorder="1" applyAlignment="1" applyProtection="1">
      <alignment horizontal="center" vertical="center" wrapText="1"/>
      <protection/>
    </xf>
    <xf numFmtId="194" fontId="7" fillId="37" borderId="10" xfId="0" applyNumberFormat="1" applyFont="1" applyFill="1" applyBorder="1" applyAlignment="1" applyProtection="1">
      <alignment horizontal="right"/>
      <protection locked="0"/>
    </xf>
    <xf numFmtId="194" fontId="7" fillId="0" borderId="10" xfId="0" applyNumberFormat="1" applyFont="1" applyFill="1" applyBorder="1" applyAlignment="1">
      <alignment horizontal="left"/>
    </xf>
    <xf numFmtId="194" fontId="8" fillId="37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/>
    </xf>
    <xf numFmtId="0" fontId="84" fillId="0" borderId="10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3" fillId="37" borderId="10" xfId="0" applyFont="1" applyFill="1" applyBorder="1" applyAlignment="1">
      <alignment wrapText="1"/>
    </xf>
    <xf numFmtId="194" fontId="3" fillId="0" borderId="10" xfId="0" applyNumberFormat="1" applyFont="1" applyFill="1" applyBorder="1" applyAlignment="1">
      <alignment horizontal="right"/>
    </xf>
    <xf numFmtId="190" fontId="3" fillId="0" borderId="10" xfId="0" applyNumberFormat="1" applyFont="1" applyFill="1" applyBorder="1" applyAlignment="1" applyProtection="1">
      <alignment horizontal="right"/>
      <protection locked="0"/>
    </xf>
    <xf numFmtId="0" fontId="17" fillId="0" borderId="10" xfId="0" applyFont="1" applyFill="1" applyBorder="1" applyAlignment="1">
      <alignment horizontal="center" vertical="top" wrapText="1"/>
    </xf>
    <xf numFmtId="2" fontId="1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3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center" vertical="top" wrapText="1"/>
    </xf>
    <xf numFmtId="0" fontId="83" fillId="0" borderId="0" xfId="0" applyFont="1" applyFill="1" applyAlignment="1">
      <alignment/>
    </xf>
    <xf numFmtId="194" fontId="2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85" fillId="0" borderId="10" xfId="0" applyFont="1" applyFill="1" applyBorder="1" applyAlignment="1">
      <alignment/>
    </xf>
    <xf numFmtId="194" fontId="2" fillId="0" borderId="10" xfId="0" applyNumberFormat="1" applyFont="1" applyFill="1" applyBorder="1" applyAlignment="1" applyProtection="1">
      <alignment horizontal="right"/>
      <protection locked="0"/>
    </xf>
    <xf numFmtId="2" fontId="33" fillId="0" borderId="10" xfId="0" applyNumberFormat="1" applyFont="1" applyFill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left" vertical="top" wrapText="1" indent="3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71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53" applyNumberFormat="1" applyFont="1" applyFill="1" applyBorder="1" applyAlignment="1" applyProtection="1">
      <alignment horizontal="center" wrapText="1"/>
      <protection/>
    </xf>
    <xf numFmtId="194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171" fontId="4" fillId="0" borderId="10" xfId="0" applyNumberFormat="1" applyFont="1" applyFill="1" applyBorder="1" applyAlignment="1" applyProtection="1">
      <alignment horizontal="right"/>
      <protection/>
    </xf>
    <xf numFmtId="171" fontId="7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84" fillId="0" borderId="1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 wrapText="1"/>
    </xf>
    <xf numFmtId="194" fontId="8" fillId="37" borderId="10" xfId="0" applyNumberFormat="1" applyFont="1" applyFill="1" applyBorder="1" applyAlignment="1" applyProtection="1">
      <alignment horizontal="right"/>
      <protection locked="0"/>
    </xf>
    <xf numFmtId="171" fontId="8" fillId="37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190" fontId="3" fillId="0" borderId="10" xfId="0" applyNumberFormat="1" applyFont="1" applyFill="1" applyBorder="1" applyAlignment="1">
      <alignment horizontal="center"/>
    </xf>
    <xf numFmtId="194" fontId="18" fillId="0" borderId="10" xfId="0" applyNumberFormat="1" applyFont="1" applyFill="1" applyBorder="1" applyAlignment="1">
      <alignment/>
    </xf>
    <xf numFmtId="1" fontId="35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8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49" fontId="3" fillId="0" borderId="17" xfId="53" applyNumberFormat="1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194" fontId="6" fillId="0" borderId="17" xfId="0" applyNumberFormat="1" applyFont="1" applyFill="1" applyBorder="1" applyAlignment="1" applyProtection="1">
      <alignment horizontal="right"/>
      <protection/>
    </xf>
    <xf numFmtId="49" fontId="2" fillId="0" borderId="18" xfId="53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Font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1" fontId="30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49" fontId="3" fillId="0" borderId="19" xfId="53" applyNumberFormat="1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/>
    </xf>
    <xf numFmtId="49" fontId="2" fillId="0" borderId="18" xfId="53" applyNumberFormat="1" applyFont="1" applyFill="1" applyBorder="1" applyAlignment="1" applyProtection="1">
      <alignment horizontal="center" wrapText="1"/>
      <protection/>
    </xf>
    <xf numFmtId="171" fontId="6" fillId="0" borderId="17" xfId="0" applyNumberFormat="1" applyFont="1" applyFill="1" applyBorder="1" applyAlignment="1" applyProtection="1">
      <alignment horizontal="right"/>
      <protection/>
    </xf>
    <xf numFmtId="171" fontId="3" fillId="0" borderId="10" xfId="0" applyNumberFormat="1" applyFont="1" applyFill="1" applyBorder="1" applyAlignment="1">
      <alignment vertical="center" wrapText="1"/>
    </xf>
    <xf numFmtId="1" fontId="2" fillId="33" borderId="10" xfId="61" applyNumberFormat="1" applyFont="1" applyFill="1" applyBorder="1" applyAlignment="1" applyProtection="1">
      <alignment horizontal="center" vertical="center"/>
      <protection locked="0"/>
    </xf>
    <xf numFmtId="171" fontId="6" fillId="35" borderId="12" xfId="0" applyNumberFormat="1" applyFont="1" applyFill="1" applyBorder="1" applyAlignment="1" applyProtection="1">
      <alignment horizontal="right"/>
      <protection/>
    </xf>
    <xf numFmtId="176" fontId="4" fillId="0" borderId="10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7" fillId="38" borderId="10" xfId="0" applyNumberFormat="1" applyFont="1" applyFill="1" applyBorder="1" applyAlignment="1">
      <alignment horizontal="center" vertical="center"/>
    </xf>
    <xf numFmtId="2" fontId="12" fillId="38" borderId="10" xfId="0" applyNumberFormat="1" applyFont="1" applyFill="1" applyBorder="1" applyAlignment="1">
      <alignment horizontal="center" vertical="center"/>
    </xf>
    <xf numFmtId="176" fontId="12" fillId="38" borderId="10" xfId="0" applyNumberFormat="1" applyFont="1" applyFill="1" applyBorder="1" applyAlignment="1">
      <alignment horizontal="center" vertical="center"/>
    </xf>
    <xf numFmtId="176" fontId="7" fillId="38" borderId="10" xfId="0" applyNumberFormat="1" applyFont="1" applyFill="1" applyBorder="1" applyAlignment="1">
      <alignment horizontal="center" vertical="center"/>
    </xf>
    <xf numFmtId="176" fontId="8" fillId="38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9" fontId="2" fillId="0" borderId="12" xfId="53" applyNumberFormat="1" applyFont="1" applyFill="1" applyBorder="1" applyAlignment="1" applyProtection="1">
      <alignment horizont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190" fontId="6" fillId="0" borderId="17" xfId="0" applyNumberFormat="1" applyFont="1" applyFill="1" applyBorder="1" applyAlignment="1" applyProtection="1">
      <alignment horizontal="right"/>
      <protection/>
    </xf>
    <xf numFmtId="190" fontId="3" fillId="0" borderId="12" xfId="0" applyNumberFormat="1" applyFont="1" applyFill="1" applyBorder="1" applyAlignment="1" applyProtection="1">
      <alignment horizontal="right"/>
      <protection/>
    </xf>
    <xf numFmtId="190" fontId="3" fillId="38" borderId="12" xfId="0" applyNumberFormat="1" applyFont="1" applyFill="1" applyBorder="1" applyAlignment="1" applyProtection="1">
      <alignment horizontal="right"/>
      <protection/>
    </xf>
    <xf numFmtId="190" fontId="3" fillId="0" borderId="10" xfId="0" applyNumberFormat="1" applyFont="1" applyFill="1" applyBorder="1" applyAlignment="1" applyProtection="1">
      <alignment horizontal="right"/>
      <protection/>
    </xf>
    <xf numFmtId="190" fontId="3" fillId="38" borderId="10" xfId="0" applyNumberFormat="1" applyFont="1" applyFill="1" applyBorder="1" applyAlignment="1" applyProtection="1">
      <alignment horizontal="right"/>
      <protection/>
    </xf>
    <xf numFmtId="190" fontId="3" fillId="38" borderId="18" xfId="0" applyNumberFormat="1" applyFont="1" applyFill="1" applyBorder="1" applyAlignment="1" applyProtection="1">
      <alignment horizontal="right"/>
      <protection/>
    </xf>
    <xf numFmtId="190" fontId="6" fillId="0" borderId="19" xfId="0" applyNumberFormat="1" applyFont="1" applyFill="1" applyBorder="1" applyAlignment="1" applyProtection="1">
      <alignment horizontal="right"/>
      <protection/>
    </xf>
    <xf numFmtId="190" fontId="3" fillId="0" borderId="19" xfId="0" applyNumberFormat="1" applyFont="1" applyFill="1" applyBorder="1" applyAlignment="1" applyProtection="1">
      <alignment horizontal="center"/>
      <protection/>
    </xf>
    <xf numFmtId="190" fontId="3" fillId="38" borderId="12" xfId="0" applyNumberFormat="1" applyFont="1" applyFill="1" applyBorder="1" applyAlignment="1">
      <alignment vertical="center" wrapText="1"/>
    </xf>
    <xf numFmtId="190" fontId="3" fillId="0" borderId="12" xfId="0" applyNumberFormat="1" applyFont="1" applyFill="1" applyBorder="1" applyAlignment="1">
      <alignment vertical="center" wrapText="1"/>
    </xf>
    <xf numFmtId="190" fontId="2" fillId="0" borderId="10" xfId="0" applyNumberFormat="1" applyFont="1" applyFill="1" applyBorder="1" applyAlignment="1" applyProtection="1">
      <alignment horizontal="right"/>
      <protection/>
    </xf>
    <xf numFmtId="190" fontId="3" fillId="0" borderId="17" xfId="0" applyNumberFormat="1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4" fillId="0" borderId="20" xfId="46" applyFont="1" applyBorder="1" applyAlignment="1">
      <alignment horizontal="center" vertical="center"/>
    </xf>
    <xf numFmtId="0" fontId="86" fillId="0" borderId="14" xfId="46" applyFont="1" applyBorder="1" applyAlignment="1">
      <alignment horizontal="center"/>
    </xf>
    <xf numFmtId="0" fontId="59" fillId="0" borderId="20" xfId="46" applyFont="1" applyBorder="1" applyAlignment="1">
      <alignment horizontal="center" vertical="center"/>
    </xf>
    <xf numFmtId="0" fontId="87" fillId="0" borderId="20" xfId="46" applyFont="1" applyBorder="1" applyAlignment="1">
      <alignment horizontal="center" vertical="center" wrapText="1"/>
    </xf>
    <xf numFmtId="0" fontId="61" fillId="0" borderId="20" xfId="46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69" fillId="0" borderId="14" xfId="46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88" fillId="0" borderId="0" xfId="0" applyFont="1" applyAlignment="1">
      <alignment/>
    </xf>
    <xf numFmtId="171" fontId="7" fillId="0" borderId="10" xfId="6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7" xfId="53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1" fontId="30" fillId="0" borderId="17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71" fontId="2" fillId="0" borderId="18" xfId="61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194" fontId="17" fillId="0" borderId="10" xfId="0" applyNumberFormat="1" applyFont="1" applyFill="1" applyBorder="1" applyAlignment="1">
      <alignment horizontal="center" vertical="center"/>
    </xf>
    <xf numFmtId="194" fontId="3" fillId="0" borderId="18" xfId="61" applyNumberFormat="1" applyFont="1" applyFill="1" applyBorder="1" applyAlignment="1" applyProtection="1">
      <alignment horizontal="center" vertical="center"/>
      <protection locked="0"/>
    </xf>
    <xf numFmtId="190" fontId="2" fillId="0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center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1" fontId="2" fillId="33" borderId="11" xfId="61" applyNumberFormat="1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94" fontId="18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8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69" fillId="0" borderId="4" xfId="46" applyAlignment="1">
      <alignment horizontal="center" vertical="center"/>
    </xf>
    <xf numFmtId="0" fontId="38" fillId="0" borderId="14" xfId="0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7" fillId="35" borderId="21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 wrapText="1"/>
    </xf>
    <xf numFmtId="49" fontId="2" fillId="36" borderId="21" xfId="53" applyNumberFormat="1" applyFont="1" applyFill="1" applyBorder="1" applyAlignment="1" applyProtection="1">
      <alignment horizontal="center" vertical="center" wrapText="1"/>
      <protection/>
    </xf>
    <xf numFmtId="49" fontId="2" fillId="36" borderId="15" xfId="53" applyNumberFormat="1" applyFont="1" applyFill="1" applyBorder="1" applyAlignment="1" applyProtection="1">
      <alignment horizontal="center" vertical="center" wrapText="1"/>
      <protection/>
    </xf>
    <xf numFmtId="49" fontId="2" fillId="36" borderId="22" xfId="53" applyNumberFormat="1" applyFont="1" applyFill="1" applyBorder="1" applyAlignment="1" applyProtection="1">
      <alignment horizontal="center" vertical="center" wrapText="1"/>
      <protection/>
    </xf>
    <xf numFmtId="171" fontId="2" fillId="33" borderId="21" xfId="61" applyNumberFormat="1" applyFont="1" applyFill="1" applyBorder="1" applyAlignment="1" applyProtection="1">
      <alignment horizontal="center" vertical="center" wrapText="1"/>
      <protection locked="0"/>
    </xf>
    <xf numFmtId="171" fontId="2" fillId="33" borderId="15" xfId="61" applyNumberFormat="1" applyFont="1" applyFill="1" applyBorder="1" applyAlignment="1" applyProtection="1">
      <alignment horizontal="center" vertical="center" wrapText="1"/>
      <protection locked="0"/>
    </xf>
    <xf numFmtId="171" fontId="2" fillId="33" borderId="22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61" fillId="0" borderId="4" xfId="46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/>
    </xf>
    <xf numFmtId="194" fontId="8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17" fillId="35" borderId="23" xfId="0" applyFont="1" applyFill="1" applyBorder="1" applyAlignment="1">
      <alignment horizontal="center" vertical="center" wrapText="1"/>
    </xf>
    <xf numFmtId="0" fontId="17" fillId="35" borderId="24" xfId="0" applyFont="1" applyFill="1" applyBorder="1" applyAlignment="1">
      <alignment horizontal="center" vertical="center" wrapText="1"/>
    </xf>
    <xf numFmtId="0" fontId="17" fillId="35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left" wrapText="1"/>
    </xf>
    <xf numFmtId="0" fontId="89" fillId="0" borderId="14" xfId="0" applyFont="1" applyBorder="1" applyAlignment="1">
      <alignment horizontal="center"/>
    </xf>
    <xf numFmtId="0" fontId="87" fillId="0" borderId="4" xfId="46" applyFont="1" applyAlignment="1">
      <alignment horizontal="center" vertical="center" wrapText="1"/>
    </xf>
    <xf numFmtId="0" fontId="90" fillId="39" borderId="21" xfId="0" applyFont="1" applyFill="1" applyBorder="1" applyAlignment="1">
      <alignment horizontal="center" vertical="center" wrapText="1"/>
    </xf>
    <xf numFmtId="0" fontId="90" fillId="39" borderId="15" xfId="0" applyFont="1" applyFill="1" applyBorder="1" applyAlignment="1">
      <alignment horizontal="center" vertical="center" wrapText="1"/>
    </xf>
    <xf numFmtId="0" fontId="90" fillId="39" borderId="22" xfId="0" applyFont="1" applyFill="1" applyBorder="1" applyAlignment="1">
      <alignment horizontal="center" vertical="center" wrapText="1"/>
    </xf>
    <xf numFmtId="171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9" fillId="0" borderId="4" xfId="46" applyFont="1" applyAlignment="1">
      <alignment horizontal="center" vertical="center"/>
    </xf>
    <xf numFmtId="0" fontId="3" fillId="37" borderId="21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 wrapText="1"/>
    </xf>
    <xf numFmtId="0" fontId="3" fillId="37" borderId="2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7" fillId="0" borderId="14" xfId="0" applyFont="1" applyBorder="1" applyAlignment="1">
      <alignment horizontal="center"/>
    </xf>
    <xf numFmtId="49" fontId="2" fillId="40" borderId="21" xfId="53" applyNumberFormat="1" applyFont="1" applyFill="1" applyBorder="1" applyAlignment="1" applyProtection="1">
      <alignment horizontal="center" vertical="center" wrapText="1"/>
      <protection/>
    </xf>
    <xf numFmtId="49" fontId="2" fillId="40" borderId="15" xfId="53" applyNumberFormat="1" applyFont="1" applyFill="1" applyBorder="1" applyAlignment="1" applyProtection="1">
      <alignment horizontal="center" vertical="center" wrapText="1"/>
      <protection/>
    </xf>
    <xf numFmtId="49" fontId="2" fillId="40" borderId="22" xfId="53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4" fillId="0" borderId="4" xfId="46" applyFont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49" fontId="2" fillId="36" borderId="10" xfId="53" applyNumberFormat="1" applyFont="1" applyFill="1" applyBorder="1" applyAlignment="1" applyProtection="1">
      <alignment horizontal="center" vertical="center" wrapText="1"/>
      <protection/>
    </xf>
    <xf numFmtId="0" fontId="34" fillId="0" borderId="0" xfId="46" applyFont="1" applyBorder="1" applyAlignment="1">
      <alignment horizontal="center"/>
    </xf>
    <xf numFmtId="0" fontId="90" fillId="39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86" fillId="0" borderId="0" xfId="46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023"/>
  <sheetViews>
    <sheetView tabSelected="1" zoomScale="90" zoomScaleNormal="90" zoomScaleSheetLayoutView="85" zoomScalePageLayoutView="0" workbookViewId="0" topLeftCell="A22">
      <selection activeCell="R18" sqref="R18"/>
    </sheetView>
  </sheetViews>
  <sheetFormatPr defaultColWidth="9.140625" defaultRowHeight="15"/>
  <cols>
    <col min="1" max="1" width="4.57421875" style="9" customWidth="1"/>
    <col min="2" max="2" width="49.140625" style="9" customWidth="1"/>
    <col min="3" max="3" width="11.8515625" style="9" customWidth="1"/>
    <col min="4" max="5" width="13.8515625" style="11" customWidth="1"/>
    <col min="6" max="6" width="13.8515625" style="12" customWidth="1"/>
    <col min="7" max="7" width="8.8515625" style="9" customWidth="1"/>
    <col min="8" max="16384" width="9.140625" style="9" customWidth="1"/>
  </cols>
  <sheetData>
    <row r="1" spans="1:6" ht="53.25" customHeight="1">
      <c r="A1" s="242" t="s">
        <v>221</v>
      </c>
      <c r="B1" s="243"/>
      <c r="C1" s="243"/>
      <c r="D1" s="243"/>
      <c r="E1" s="243"/>
      <c r="F1" s="243"/>
    </row>
    <row r="2" spans="1:6" ht="15" customHeight="1">
      <c r="A2" s="204"/>
      <c r="B2" s="205"/>
      <c r="C2" s="205"/>
      <c r="D2" s="205"/>
      <c r="E2" s="205"/>
      <c r="F2" s="205"/>
    </row>
    <row r="3" spans="1:6" ht="14.25" customHeight="1">
      <c r="A3" s="244" t="s">
        <v>93</v>
      </c>
      <c r="B3" s="244"/>
      <c r="C3" s="244"/>
      <c r="D3" s="244"/>
      <c r="E3" s="244"/>
      <c r="F3" s="244"/>
    </row>
    <row r="4" spans="1:6" ht="14.25" customHeight="1">
      <c r="A4" s="206"/>
      <c r="B4" s="206"/>
      <c r="C4" s="206"/>
      <c r="D4" s="206"/>
      <c r="E4" s="206"/>
      <c r="F4" s="206"/>
    </row>
    <row r="5" spans="1:6" ht="20.25" customHeight="1">
      <c r="A5" s="246" t="s">
        <v>94</v>
      </c>
      <c r="B5" s="246"/>
      <c r="C5" s="246"/>
      <c r="D5" s="246"/>
      <c r="E5" s="246"/>
      <c r="F5" s="246"/>
    </row>
    <row r="6" spans="1:6" s="5" customFormat="1" ht="17.25" customHeight="1">
      <c r="A6" s="240" t="s">
        <v>3</v>
      </c>
      <c r="B6" s="240" t="s">
        <v>67</v>
      </c>
      <c r="C6" s="240" t="s">
        <v>8</v>
      </c>
      <c r="D6" s="245"/>
      <c r="E6" s="245"/>
      <c r="F6" s="245"/>
    </row>
    <row r="7" spans="1:6" ht="65.25" customHeight="1" thickBot="1">
      <c r="A7" s="241"/>
      <c r="B7" s="241"/>
      <c r="C7" s="241"/>
      <c r="D7" s="167" t="s">
        <v>246</v>
      </c>
      <c r="E7" s="167" t="s">
        <v>245</v>
      </c>
      <c r="F7" s="226" t="s">
        <v>234</v>
      </c>
    </row>
    <row r="8" spans="1:6" ht="18" customHeight="1" thickBot="1">
      <c r="A8" s="163" t="s">
        <v>45</v>
      </c>
      <c r="B8" s="164" t="s">
        <v>118</v>
      </c>
      <c r="C8" s="165"/>
      <c r="D8" s="166"/>
      <c r="E8" s="166"/>
      <c r="F8" s="166"/>
    </row>
    <row r="9" spans="1:6" s="19" customFormat="1" ht="33.75" customHeight="1">
      <c r="A9" s="15">
        <v>1</v>
      </c>
      <c r="B9" s="63" t="s">
        <v>71</v>
      </c>
      <c r="C9" s="227" t="s">
        <v>1</v>
      </c>
      <c r="D9" s="238">
        <f>SUM(D10:D14)</f>
        <v>0</v>
      </c>
      <c r="E9" s="238">
        <f>SUM(E10:E14)</f>
        <v>0</v>
      </c>
      <c r="F9" s="238">
        <f>SUM(F10:F14)</f>
        <v>0</v>
      </c>
    </row>
    <row r="10" spans="1:6" s="17" customFormat="1" ht="16.5" customHeight="1">
      <c r="A10" s="15"/>
      <c r="B10" s="20" t="s">
        <v>62</v>
      </c>
      <c r="C10" s="224" t="s">
        <v>1</v>
      </c>
      <c r="D10" s="228"/>
      <c r="E10" s="228"/>
      <c r="F10" s="228"/>
    </row>
    <row r="11" spans="1:6" s="17" customFormat="1" ht="16.5" customHeight="1">
      <c r="A11" s="15"/>
      <c r="B11" s="20" t="s">
        <v>61</v>
      </c>
      <c r="C11" s="224" t="s">
        <v>1</v>
      </c>
      <c r="D11" s="228"/>
      <c r="E11" s="228"/>
      <c r="F11" s="228"/>
    </row>
    <row r="12" spans="1:6" s="17" customFormat="1" ht="16.5" customHeight="1">
      <c r="A12" s="15"/>
      <c r="B12" s="20" t="s">
        <v>56</v>
      </c>
      <c r="C12" s="224" t="s">
        <v>1</v>
      </c>
      <c r="D12" s="228"/>
      <c r="E12" s="228"/>
      <c r="F12" s="228"/>
    </row>
    <row r="13" spans="1:6" s="17" customFormat="1" ht="16.5" customHeight="1">
      <c r="A13" s="15"/>
      <c r="B13" s="20" t="s">
        <v>57</v>
      </c>
      <c r="C13" s="224" t="s">
        <v>1</v>
      </c>
      <c r="D13" s="228"/>
      <c r="E13" s="228"/>
      <c r="F13" s="228"/>
    </row>
    <row r="14" spans="1:6" s="17" customFormat="1" ht="16.5" customHeight="1">
      <c r="A14" s="15"/>
      <c r="B14" s="233" t="s">
        <v>228</v>
      </c>
      <c r="C14" s="224" t="s">
        <v>1</v>
      </c>
      <c r="D14" s="228"/>
      <c r="E14" s="228"/>
      <c r="F14" s="228"/>
    </row>
    <row r="15" spans="1:6" s="19" customFormat="1" ht="33" customHeight="1">
      <c r="A15" s="15" t="s">
        <v>50</v>
      </c>
      <c r="B15" s="64" t="s">
        <v>70</v>
      </c>
      <c r="C15" s="65" t="s">
        <v>58</v>
      </c>
      <c r="D15" s="89"/>
      <c r="E15" s="89">
        <f>Топливо!H11</f>
        <v>0</v>
      </c>
      <c r="F15" s="89">
        <f>Топливо!L11</f>
        <v>0</v>
      </c>
    </row>
    <row r="16" spans="1:6" s="17" customFormat="1" ht="16.5" customHeight="1" thickBot="1">
      <c r="A16" s="167"/>
      <c r="B16" s="168" t="s">
        <v>59</v>
      </c>
      <c r="C16" s="169" t="s">
        <v>58</v>
      </c>
      <c r="D16" s="229"/>
      <c r="E16" s="229"/>
      <c r="F16" s="229"/>
    </row>
    <row r="17" spans="1:6" s="10" customFormat="1" ht="18" customHeight="1" thickBot="1">
      <c r="A17" s="163" t="s">
        <v>48</v>
      </c>
      <c r="B17" s="164" t="s">
        <v>114</v>
      </c>
      <c r="C17" s="165" t="s">
        <v>4</v>
      </c>
      <c r="D17" s="177">
        <f>SUM(D18:D31)</f>
        <v>0</v>
      </c>
      <c r="E17" s="177">
        <f>SUM(E18:E31)</f>
        <v>0</v>
      </c>
      <c r="F17" s="177">
        <f>SUM(F18:F31)</f>
        <v>0</v>
      </c>
    </row>
    <row r="18" spans="1:6" s="10" customFormat="1" ht="20.25" customHeight="1">
      <c r="A18" s="143" t="s">
        <v>49</v>
      </c>
      <c r="B18" s="8" t="s">
        <v>95</v>
      </c>
      <c r="C18" s="14" t="s">
        <v>4</v>
      </c>
      <c r="D18" s="202"/>
      <c r="E18" s="202">
        <f>Топливо!K11</f>
        <v>0</v>
      </c>
      <c r="F18" s="202">
        <f>Топливо!O11</f>
        <v>0</v>
      </c>
    </row>
    <row r="19" spans="1:6" s="10" customFormat="1" ht="20.25" customHeight="1">
      <c r="A19" s="143" t="s">
        <v>50</v>
      </c>
      <c r="B19" s="8" t="s">
        <v>183</v>
      </c>
      <c r="C19" s="14" t="s">
        <v>4</v>
      </c>
      <c r="D19" s="202"/>
      <c r="E19" s="202">
        <f>Аморт!L11</f>
        <v>0</v>
      </c>
      <c r="F19" s="202">
        <f>Аморт!O11</f>
        <v>0</v>
      </c>
    </row>
    <row r="20" spans="1:6" s="10" customFormat="1" ht="35.25" customHeight="1">
      <c r="A20" s="143" t="s">
        <v>51</v>
      </c>
      <c r="B20" s="8" t="s">
        <v>226</v>
      </c>
      <c r="C20" s="14" t="s">
        <v>4</v>
      </c>
      <c r="D20" s="202"/>
      <c r="E20" s="202">
        <f>'ЗП пер'!I20</f>
        <v>0</v>
      </c>
      <c r="F20" s="202">
        <f>'ЗП пер'!L20</f>
        <v>0</v>
      </c>
    </row>
    <row r="21" spans="1:6" s="10" customFormat="1" ht="20.25" customHeight="1">
      <c r="A21" s="143" t="s">
        <v>53</v>
      </c>
      <c r="B21" s="8" t="s">
        <v>91</v>
      </c>
      <c r="C21" s="14" t="s">
        <v>4</v>
      </c>
      <c r="D21" s="202"/>
      <c r="E21" s="202"/>
      <c r="F21" s="202"/>
    </row>
    <row r="22" spans="1:6" s="10" customFormat="1" ht="20.25" customHeight="1">
      <c r="A22" s="143" t="s">
        <v>55</v>
      </c>
      <c r="B22" s="8" t="s">
        <v>96</v>
      </c>
      <c r="C22" s="14" t="s">
        <v>4</v>
      </c>
      <c r="D22" s="202"/>
      <c r="E22" s="202">
        <f>'Содер эв'!E27</f>
        <v>0</v>
      </c>
      <c r="F22" s="202">
        <f>'Содер эв'!F27</f>
        <v>0</v>
      </c>
    </row>
    <row r="23" spans="1:6" s="10" customFormat="1" ht="20.25" customHeight="1">
      <c r="A23" s="143" t="s">
        <v>68</v>
      </c>
      <c r="B23" s="8" t="s">
        <v>97</v>
      </c>
      <c r="C23" s="14" t="s">
        <v>4</v>
      </c>
      <c r="D23" s="202"/>
      <c r="E23" s="202"/>
      <c r="F23" s="202"/>
    </row>
    <row r="24" spans="1:6" s="10" customFormat="1" ht="20.25" customHeight="1">
      <c r="A24" s="143" t="s">
        <v>98</v>
      </c>
      <c r="B24" s="8" t="s">
        <v>47</v>
      </c>
      <c r="C24" s="14" t="s">
        <v>4</v>
      </c>
      <c r="D24" s="202"/>
      <c r="E24" s="202">
        <f>'инстр,инвент'!I23</f>
        <v>0</v>
      </c>
      <c r="F24" s="202">
        <f>'инстр,инвент'!L23</f>
        <v>0</v>
      </c>
    </row>
    <row r="25" spans="1:6" s="10" customFormat="1" ht="20.25" customHeight="1">
      <c r="A25" s="143" t="s">
        <v>99</v>
      </c>
      <c r="B25" s="8" t="s">
        <v>100</v>
      </c>
      <c r="C25" s="14" t="s">
        <v>4</v>
      </c>
      <c r="D25" s="202"/>
      <c r="E25" s="202"/>
      <c r="F25" s="202"/>
    </row>
    <row r="26" spans="1:6" s="10" customFormat="1" ht="20.25" customHeight="1">
      <c r="A26" s="143" t="s">
        <v>101</v>
      </c>
      <c r="B26" s="8" t="s">
        <v>102</v>
      </c>
      <c r="C26" s="14" t="s">
        <v>4</v>
      </c>
      <c r="D26" s="202"/>
      <c r="E26" s="202"/>
      <c r="F26" s="202"/>
    </row>
    <row r="27" spans="1:6" s="10" customFormat="1" ht="20.25" customHeight="1">
      <c r="A27" s="143" t="s">
        <v>103</v>
      </c>
      <c r="B27" s="8" t="s">
        <v>104</v>
      </c>
      <c r="C27" s="14" t="s">
        <v>4</v>
      </c>
      <c r="D27" s="202"/>
      <c r="E27" s="202">
        <f>ОХР!J12</f>
        <v>0</v>
      </c>
      <c r="F27" s="202">
        <f>ОХР!O12</f>
        <v>0</v>
      </c>
    </row>
    <row r="28" spans="1:6" s="10" customFormat="1" ht="20.25" customHeight="1">
      <c r="A28" s="143" t="s">
        <v>105</v>
      </c>
      <c r="B28" s="8" t="s">
        <v>106</v>
      </c>
      <c r="C28" s="14" t="s">
        <v>4</v>
      </c>
      <c r="D28" s="202"/>
      <c r="E28" s="202"/>
      <c r="F28" s="202"/>
    </row>
    <row r="29" spans="1:6" s="10" customFormat="1" ht="20.25" customHeight="1">
      <c r="A29" s="143" t="s">
        <v>107</v>
      </c>
      <c r="B29" s="8" t="s">
        <v>108</v>
      </c>
      <c r="C29" s="14" t="s">
        <v>4</v>
      </c>
      <c r="D29" s="202"/>
      <c r="E29" s="202"/>
      <c r="F29" s="202"/>
    </row>
    <row r="30" spans="1:6" s="10" customFormat="1" ht="20.25" customHeight="1">
      <c r="A30" s="143" t="s">
        <v>109</v>
      </c>
      <c r="B30" s="8" t="s">
        <v>110</v>
      </c>
      <c r="C30" s="14" t="s">
        <v>4</v>
      </c>
      <c r="D30" s="202"/>
      <c r="E30" s="202"/>
      <c r="F30" s="202"/>
    </row>
    <row r="31" spans="1:6" s="10" customFormat="1" ht="20.25" customHeight="1" thickBot="1">
      <c r="A31" s="176" t="s">
        <v>111</v>
      </c>
      <c r="B31" s="171" t="s">
        <v>112</v>
      </c>
      <c r="C31" s="172" t="s">
        <v>4</v>
      </c>
      <c r="D31" s="230"/>
      <c r="E31" s="230"/>
      <c r="F31" s="230"/>
    </row>
    <row r="32" spans="1:6" s="10" customFormat="1" ht="27.75" customHeight="1" thickBot="1">
      <c r="A32" s="163" t="s">
        <v>52</v>
      </c>
      <c r="B32" s="164" t="s">
        <v>117</v>
      </c>
      <c r="C32" s="165" t="s">
        <v>4</v>
      </c>
      <c r="D32" s="192">
        <f>D33-D17</f>
        <v>0</v>
      </c>
      <c r="E32" s="192">
        <f>E33-E17</f>
        <v>0</v>
      </c>
      <c r="F32" s="203" t="s">
        <v>115</v>
      </c>
    </row>
    <row r="33" spans="1:56" s="87" customFormat="1" ht="27.75" customHeight="1">
      <c r="A33" s="138" t="s">
        <v>54</v>
      </c>
      <c r="B33" s="139" t="s">
        <v>116</v>
      </c>
      <c r="C33" s="138" t="s">
        <v>4</v>
      </c>
      <c r="D33" s="178"/>
      <c r="E33" s="178"/>
      <c r="F33" s="178" t="e">
        <f>F34*F9/1000</f>
        <v>#DIV/0!</v>
      </c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</row>
    <row r="34" spans="1:7" s="17" customFormat="1" ht="27.75" customHeight="1">
      <c r="A34" s="232" t="s">
        <v>69</v>
      </c>
      <c r="B34" s="183" t="s">
        <v>113</v>
      </c>
      <c r="C34" s="182" t="s">
        <v>60</v>
      </c>
      <c r="D34" s="231" t="e">
        <f>ROUND(D17*1000/D9,0)</f>
        <v>#DIV/0!</v>
      </c>
      <c r="E34" s="231" t="e">
        <f>ROUND(E17*1000/E9,0)</f>
        <v>#DIV/0!</v>
      </c>
      <c r="F34" s="231" t="e">
        <f>ROUND(F17*1000/F9,0)</f>
        <v>#DIV/0!</v>
      </c>
      <c r="G34" s="90"/>
    </row>
    <row r="35" spans="1:6" s="62" customFormat="1" ht="16.5" customHeight="1">
      <c r="A35" s="60"/>
      <c r="B35" s="16" t="s">
        <v>9</v>
      </c>
      <c r="C35" s="61" t="s">
        <v>60</v>
      </c>
      <c r="D35" s="144"/>
      <c r="E35" s="144"/>
      <c r="F35" s="144"/>
    </row>
    <row r="36" spans="1:6" s="62" customFormat="1" ht="16.5" customHeight="1">
      <c r="A36" s="60"/>
      <c r="B36" s="16" t="s">
        <v>30</v>
      </c>
      <c r="C36" s="61" t="s">
        <v>44</v>
      </c>
      <c r="D36" s="145"/>
      <c r="E36" s="145"/>
      <c r="F36" s="146" t="e">
        <f>F34/E35*100</f>
        <v>#DIV/0!</v>
      </c>
    </row>
    <row r="37" spans="1:11" s="83" customFormat="1" ht="26.25" customHeight="1">
      <c r="A37" s="5"/>
      <c r="B37" s="81" t="s">
        <v>63</v>
      </c>
      <c r="C37" s="82"/>
      <c r="D37" s="81" t="s">
        <v>65</v>
      </c>
      <c r="E37" s="80"/>
      <c r="F37" s="5"/>
      <c r="G37" s="5"/>
      <c r="H37" s="5"/>
      <c r="I37" s="5"/>
      <c r="J37" s="5"/>
      <c r="K37" s="5"/>
    </row>
    <row r="38" spans="1:11" s="83" customFormat="1" ht="26.25" customHeight="1">
      <c r="A38" s="5"/>
      <c r="B38" s="81" t="s">
        <v>64</v>
      </c>
      <c r="C38" s="84"/>
      <c r="D38" s="81" t="s">
        <v>65</v>
      </c>
      <c r="E38" s="5"/>
      <c r="F38" s="5"/>
      <c r="G38" s="5"/>
      <c r="H38" s="5"/>
      <c r="I38" s="5"/>
      <c r="J38" s="5"/>
      <c r="K38" s="5"/>
    </row>
    <row r="39" spans="1:11" s="83" customFormat="1" ht="24" customHeight="1">
      <c r="A39" s="5"/>
      <c r="B39" s="81" t="s">
        <v>66</v>
      </c>
      <c r="C39" s="93"/>
      <c r="D39" s="81"/>
      <c r="E39" s="5"/>
      <c r="F39" s="5"/>
      <c r="G39" s="5"/>
      <c r="H39" s="5"/>
      <c r="I39" s="5"/>
      <c r="J39" s="5"/>
      <c r="K39" s="5"/>
    </row>
    <row r="40" spans="1:6" s="88" customFormat="1" ht="12.75">
      <c r="A40" s="239" t="s">
        <v>182</v>
      </c>
      <c r="B40" s="239"/>
      <c r="C40" s="239"/>
      <c r="D40" s="239"/>
      <c r="E40" s="239"/>
      <c r="F40" s="239"/>
    </row>
    <row r="41" spans="1:6" s="88" customFormat="1" ht="12.75">
      <c r="A41" s="239"/>
      <c r="B41" s="239"/>
      <c r="C41" s="239"/>
      <c r="D41" s="239"/>
      <c r="E41" s="239"/>
      <c r="F41" s="239"/>
    </row>
    <row r="42" spans="1:6" s="88" customFormat="1" ht="15.75" customHeight="1">
      <c r="A42" s="9"/>
      <c r="B42" s="9"/>
      <c r="C42" s="9"/>
      <c r="D42" s="9"/>
      <c r="E42" s="9"/>
      <c r="F42" s="9"/>
    </row>
    <row r="43" spans="1:6" s="88" customFormat="1" ht="15.75">
      <c r="A43" s="9"/>
      <c r="B43" s="9"/>
      <c r="C43" s="9"/>
      <c r="D43" s="9"/>
      <c r="E43" s="9"/>
      <c r="F43" s="9"/>
    </row>
    <row r="44" spans="4:6" ht="15.75">
      <c r="D44" s="9"/>
      <c r="E44" s="9"/>
      <c r="F44" s="9"/>
    </row>
    <row r="45" spans="4:6" ht="15.75">
      <c r="D45" s="9"/>
      <c r="E45" s="9"/>
      <c r="F45" s="9"/>
    </row>
    <row r="46" spans="4:6" ht="15.75">
      <c r="D46" s="9"/>
      <c r="E46" s="9"/>
      <c r="F46" s="9"/>
    </row>
    <row r="47" spans="4:6" ht="15.75">
      <c r="D47" s="9"/>
      <c r="E47" s="9"/>
      <c r="F47" s="9"/>
    </row>
    <row r="48" spans="4:6" ht="15.75">
      <c r="D48" s="9"/>
      <c r="E48" s="9"/>
      <c r="F48" s="9"/>
    </row>
    <row r="49" spans="4:6" ht="15.75">
      <c r="D49" s="9"/>
      <c r="E49" s="9"/>
      <c r="F49" s="9"/>
    </row>
    <row r="50" spans="4:6" ht="15.75">
      <c r="D50" s="9"/>
      <c r="E50" s="9"/>
      <c r="F50" s="9"/>
    </row>
    <row r="51" spans="4:6" ht="15.75">
      <c r="D51" s="9"/>
      <c r="E51" s="9"/>
      <c r="F51" s="9"/>
    </row>
    <row r="52" spans="4:6" ht="15.75">
      <c r="D52" s="9"/>
      <c r="E52" s="9"/>
      <c r="F52" s="9"/>
    </row>
    <row r="53" spans="4:6" ht="15.75">
      <c r="D53" s="9"/>
      <c r="E53" s="9"/>
      <c r="F53" s="9"/>
    </row>
    <row r="54" spans="4:6" ht="15.75">
      <c r="D54" s="9"/>
      <c r="E54" s="9"/>
      <c r="F54" s="9"/>
    </row>
    <row r="55" spans="4:6" ht="15.75">
      <c r="D55" s="9"/>
      <c r="E55" s="9"/>
      <c r="F55" s="9"/>
    </row>
    <row r="56" spans="4:6" ht="15.75">
      <c r="D56" s="9"/>
      <c r="E56" s="9"/>
      <c r="F56" s="9"/>
    </row>
    <row r="57" spans="4:6" ht="15.75">
      <c r="D57" s="9"/>
      <c r="E57" s="9"/>
      <c r="F57" s="9"/>
    </row>
    <row r="58" spans="4:6" ht="15.75">
      <c r="D58" s="9"/>
      <c r="E58" s="9"/>
      <c r="F58" s="9"/>
    </row>
    <row r="59" spans="4:6" ht="15.75">
      <c r="D59" s="9"/>
      <c r="E59" s="9"/>
      <c r="F59" s="9"/>
    </row>
    <row r="60" spans="4:6" ht="15.75">
      <c r="D60" s="9"/>
      <c r="E60" s="9"/>
      <c r="F60" s="9"/>
    </row>
    <row r="61" spans="4:6" ht="15.75">
      <c r="D61" s="9"/>
      <c r="E61" s="9"/>
      <c r="F61" s="9"/>
    </row>
    <row r="62" spans="4:6" ht="15.75">
      <c r="D62" s="9"/>
      <c r="E62" s="9"/>
      <c r="F62" s="9"/>
    </row>
    <row r="63" spans="4:6" ht="15.75">
      <c r="D63" s="9"/>
      <c r="E63" s="9"/>
      <c r="F63" s="9"/>
    </row>
    <row r="64" spans="4:6" ht="15.75">
      <c r="D64" s="9"/>
      <c r="E64" s="9"/>
      <c r="F64" s="9"/>
    </row>
    <row r="65" spans="4:6" ht="15.75">
      <c r="D65" s="9"/>
      <c r="E65" s="9"/>
      <c r="F65" s="9"/>
    </row>
    <row r="66" spans="4:6" ht="15.75">
      <c r="D66" s="9"/>
      <c r="E66" s="9"/>
      <c r="F66" s="9"/>
    </row>
    <row r="67" spans="4:6" ht="15.75">
      <c r="D67" s="9"/>
      <c r="E67" s="9"/>
      <c r="F67" s="9"/>
    </row>
    <row r="68" spans="4:6" ht="15.75">
      <c r="D68" s="9"/>
      <c r="E68" s="9"/>
      <c r="F68" s="9"/>
    </row>
    <row r="69" spans="4:6" ht="15.75">
      <c r="D69" s="9"/>
      <c r="E69" s="9"/>
      <c r="F69" s="9"/>
    </row>
    <row r="70" spans="4:6" ht="15.75">
      <c r="D70" s="9"/>
      <c r="E70" s="9"/>
      <c r="F70" s="9"/>
    </row>
    <row r="71" spans="4:6" ht="15.75">
      <c r="D71" s="9"/>
      <c r="E71" s="9"/>
      <c r="F71" s="9"/>
    </row>
    <row r="72" spans="4:6" ht="15.75">
      <c r="D72" s="9"/>
      <c r="E72" s="9"/>
      <c r="F72" s="9"/>
    </row>
    <row r="73" spans="4:6" ht="15.75">
      <c r="D73" s="9"/>
      <c r="E73" s="9"/>
      <c r="F73" s="9"/>
    </row>
    <row r="74" spans="4:6" ht="15.75">
      <c r="D74" s="9"/>
      <c r="E74" s="9"/>
      <c r="F74" s="9"/>
    </row>
    <row r="75" spans="4:6" ht="15.75">
      <c r="D75" s="9"/>
      <c r="E75" s="9"/>
      <c r="F75" s="9"/>
    </row>
    <row r="76" spans="4:6" ht="15.75">
      <c r="D76" s="9"/>
      <c r="E76" s="9"/>
      <c r="F76" s="9"/>
    </row>
    <row r="77" spans="4:6" ht="15.75">
      <c r="D77" s="9"/>
      <c r="E77" s="9"/>
      <c r="F77" s="9"/>
    </row>
    <row r="78" spans="4:6" ht="15.75">
      <c r="D78" s="9"/>
      <c r="E78" s="9"/>
      <c r="F78" s="9"/>
    </row>
    <row r="79" spans="4:6" ht="15.75">
      <c r="D79" s="9"/>
      <c r="E79" s="9"/>
      <c r="F79" s="9"/>
    </row>
    <row r="80" spans="4:6" ht="15.75">
      <c r="D80" s="9"/>
      <c r="E80" s="9"/>
      <c r="F80" s="9"/>
    </row>
    <row r="81" spans="4:6" ht="15.75">
      <c r="D81" s="9"/>
      <c r="E81" s="9"/>
      <c r="F81" s="9"/>
    </row>
    <row r="82" spans="4:6" ht="15.75">
      <c r="D82" s="9"/>
      <c r="E82" s="9"/>
      <c r="F82" s="9"/>
    </row>
    <row r="83" spans="4:6" ht="15.75">
      <c r="D83" s="9"/>
      <c r="E83" s="9"/>
      <c r="F83" s="9"/>
    </row>
    <row r="84" spans="4:6" ht="15.75">
      <c r="D84" s="9"/>
      <c r="E84" s="9"/>
      <c r="F84" s="9"/>
    </row>
    <row r="85" spans="4:6" ht="15.75">
      <c r="D85" s="9"/>
      <c r="E85" s="9"/>
      <c r="F85" s="9"/>
    </row>
    <row r="86" spans="4:6" ht="15.75">
      <c r="D86" s="9"/>
      <c r="E86" s="9"/>
      <c r="F86" s="9"/>
    </row>
    <row r="87" spans="4:6" ht="15.75">
      <c r="D87" s="9"/>
      <c r="E87" s="9"/>
      <c r="F87" s="9"/>
    </row>
    <row r="88" spans="4:6" ht="15.75">
      <c r="D88" s="9"/>
      <c r="E88" s="9"/>
      <c r="F88" s="9"/>
    </row>
    <row r="89" spans="4:6" ht="15.75">
      <c r="D89" s="9"/>
      <c r="E89" s="9"/>
      <c r="F89" s="9"/>
    </row>
    <row r="90" spans="4:6" ht="15.75">
      <c r="D90" s="9"/>
      <c r="E90" s="9"/>
      <c r="F90" s="9"/>
    </row>
    <row r="91" spans="4:6" ht="15.75">
      <c r="D91" s="9"/>
      <c r="E91" s="9"/>
      <c r="F91" s="9"/>
    </row>
    <row r="92" spans="4:6" ht="15.75">
      <c r="D92" s="9"/>
      <c r="E92" s="9"/>
      <c r="F92" s="9"/>
    </row>
    <row r="93" spans="4:6" ht="15.75">
      <c r="D93" s="9"/>
      <c r="E93" s="9"/>
      <c r="F93" s="9"/>
    </row>
    <row r="94" spans="4:6" ht="15.75">
      <c r="D94" s="9"/>
      <c r="E94" s="9"/>
      <c r="F94" s="9"/>
    </row>
    <row r="95" spans="4:6" ht="15.75">
      <c r="D95" s="9"/>
      <c r="E95" s="9"/>
      <c r="F95" s="9"/>
    </row>
    <row r="96" spans="4:6" ht="15.75">
      <c r="D96" s="9"/>
      <c r="E96" s="9"/>
      <c r="F96" s="9"/>
    </row>
    <row r="97" spans="4:6" ht="15.75">
      <c r="D97" s="9"/>
      <c r="E97" s="9"/>
      <c r="F97" s="9"/>
    </row>
    <row r="98" spans="4:6" ht="15.75">
      <c r="D98" s="9"/>
      <c r="E98" s="9"/>
      <c r="F98" s="9"/>
    </row>
    <row r="99" spans="4:6" ht="15.75">
      <c r="D99" s="9"/>
      <c r="E99" s="9"/>
      <c r="F99" s="9"/>
    </row>
    <row r="100" spans="4:6" ht="15.75">
      <c r="D100" s="9"/>
      <c r="E100" s="9"/>
      <c r="F100" s="9"/>
    </row>
    <row r="101" spans="4:6" ht="15.75">
      <c r="D101" s="9"/>
      <c r="E101" s="9"/>
      <c r="F101" s="9"/>
    </row>
    <row r="102" spans="4:6" ht="15.75">
      <c r="D102" s="9"/>
      <c r="E102" s="9"/>
      <c r="F102" s="9"/>
    </row>
    <row r="103" spans="4:6" ht="15.75">
      <c r="D103" s="9"/>
      <c r="E103" s="9"/>
      <c r="F103" s="9"/>
    </row>
    <row r="104" spans="4:6" ht="15.75">
      <c r="D104" s="9"/>
      <c r="E104" s="9"/>
      <c r="F104" s="9"/>
    </row>
    <row r="105" spans="4:6" ht="15.75">
      <c r="D105" s="9"/>
      <c r="E105" s="9"/>
      <c r="F105" s="9"/>
    </row>
    <row r="106" spans="4:6" ht="15.75">
      <c r="D106" s="9"/>
      <c r="E106" s="9"/>
      <c r="F106" s="9"/>
    </row>
    <row r="107" spans="4:6" ht="15.75">
      <c r="D107" s="9"/>
      <c r="E107" s="9"/>
      <c r="F107" s="9"/>
    </row>
    <row r="108" spans="4:6" ht="15.75">
      <c r="D108" s="9"/>
      <c r="E108" s="9"/>
      <c r="F108" s="9"/>
    </row>
    <row r="109" spans="4:6" ht="15.75">
      <c r="D109" s="9"/>
      <c r="E109" s="9"/>
      <c r="F109" s="9"/>
    </row>
    <row r="110" spans="4:6" ht="15.75">
      <c r="D110" s="9"/>
      <c r="E110" s="9"/>
      <c r="F110" s="9"/>
    </row>
    <row r="111" spans="4:6" ht="15.75">
      <c r="D111" s="9"/>
      <c r="E111" s="9"/>
      <c r="F111" s="9"/>
    </row>
    <row r="112" spans="4:6" ht="15.75">
      <c r="D112" s="9"/>
      <c r="E112" s="9"/>
      <c r="F112" s="9"/>
    </row>
    <row r="113" spans="4:6" ht="15.75">
      <c r="D113" s="9"/>
      <c r="E113" s="9"/>
      <c r="F113" s="9"/>
    </row>
    <row r="114" spans="4:6" ht="15.75">
      <c r="D114" s="9"/>
      <c r="E114" s="9"/>
      <c r="F114" s="9"/>
    </row>
    <row r="115" spans="4:6" ht="15.75">
      <c r="D115" s="9"/>
      <c r="E115" s="9"/>
      <c r="F115" s="9"/>
    </row>
    <row r="116" spans="4:6" ht="15.75">
      <c r="D116" s="9"/>
      <c r="E116" s="9"/>
      <c r="F116" s="9"/>
    </row>
    <row r="117" spans="4:6" ht="15.75">
      <c r="D117" s="9"/>
      <c r="E117" s="9"/>
      <c r="F117" s="9"/>
    </row>
    <row r="118" spans="4:6" ht="15.75">
      <c r="D118" s="9"/>
      <c r="E118" s="9"/>
      <c r="F118" s="9"/>
    </row>
    <row r="119" spans="4:6" ht="15.75">
      <c r="D119" s="9"/>
      <c r="E119" s="9"/>
      <c r="F119" s="9"/>
    </row>
    <row r="120" spans="4:6" ht="15.75">
      <c r="D120" s="9"/>
      <c r="E120" s="9"/>
      <c r="F120" s="9"/>
    </row>
    <row r="121" spans="4:6" ht="15.75">
      <c r="D121" s="9"/>
      <c r="E121" s="9"/>
      <c r="F121" s="9"/>
    </row>
    <row r="122" spans="4:6" ht="15.75">
      <c r="D122" s="9"/>
      <c r="E122" s="9"/>
      <c r="F122" s="9"/>
    </row>
    <row r="123" spans="4:6" ht="15.75">
      <c r="D123" s="9"/>
      <c r="E123" s="9"/>
      <c r="F123" s="9"/>
    </row>
    <row r="124" spans="4:6" ht="15.75">
      <c r="D124" s="9"/>
      <c r="E124" s="9"/>
      <c r="F124" s="9"/>
    </row>
    <row r="125" spans="4:6" ht="15.75">
      <c r="D125" s="9"/>
      <c r="E125" s="9"/>
      <c r="F125" s="9"/>
    </row>
    <row r="126" spans="4:6" ht="15.75">
      <c r="D126" s="9"/>
      <c r="E126" s="9"/>
      <c r="F126" s="9"/>
    </row>
    <row r="127" spans="4:6" ht="15.75">
      <c r="D127" s="9"/>
      <c r="E127" s="9"/>
      <c r="F127" s="9"/>
    </row>
    <row r="128" spans="4:6" ht="15.75">
      <c r="D128" s="9"/>
      <c r="E128" s="9"/>
      <c r="F128" s="9"/>
    </row>
    <row r="129" spans="4:6" ht="15.75">
      <c r="D129" s="9"/>
      <c r="E129" s="9"/>
      <c r="F129" s="9"/>
    </row>
    <row r="130" spans="4:6" ht="15.75">
      <c r="D130" s="9"/>
      <c r="E130" s="9"/>
      <c r="F130" s="9"/>
    </row>
    <row r="131" spans="4:6" ht="15.75">
      <c r="D131" s="9"/>
      <c r="E131" s="9"/>
      <c r="F131" s="9"/>
    </row>
    <row r="132" spans="4:6" ht="15.75">
      <c r="D132" s="9"/>
      <c r="E132" s="9"/>
      <c r="F132" s="9"/>
    </row>
    <row r="133" spans="4:6" ht="15.75">
      <c r="D133" s="9"/>
      <c r="E133" s="9"/>
      <c r="F133" s="9"/>
    </row>
    <row r="134" spans="4:6" ht="15.75">
      <c r="D134" s="9"/>
      <c r="E134" s="9"/>
      <c r="F134" s="9"/>
    </row>
    <row r="135" spans="4:6" ht="15.75">
      <c r="D135" s="9"/>
      <c r="E135" s="9"/>
      <c r="F135" s="9"/>
    </row>
    <row r="136" spans="4:6" ht="15.75">
      <c r="D136" s="9"/>
      <c r="E136" s="9"/>
      <c r="F136" s="9"/>
    </row>
    <row r="137" spans="4:6" ht="15.75">
      <c r="D137" s="9"/>
      <c r="E137" s="9"/>
      <c r="F137" s="9"/>
    </row>
    <row r="138" spans="4:6" ht="15.75">
      <c r="D138" s="9"/>
      <c r="E138" s="9"/>
      <c r="F138" s="9"/>
    </row>
    <row r="139" spans="4:6" ht="15.75">
      <c r="D139" s="9"/>
      <c r="E139" s="9"/>
      <c r="F139" s="9"/>
    </row>
    <row r="140" spans="4:6" ht="15.75">
      <c r="D140" s="9"/>
      <c r="E140" s="9"/>
      <c r="F140" s="9"/>
    </row>
    <row r="141" spans="4:6" ht="15.75">
      <c r="D141" s="9"/>
      <c r="E141" s="9"/>
      <c r="F141" s="9"/>
    </row>
    <row r="142" spans="4:6" ht="15.75">
      <c r="D142" s="9"/>
      <c r="E142" s="9"/>
      <c r="F142" s="9"/>
    </row>
    <row r="143" spans="4:6" ht="15.75">
      <c r="D143" s="9"/>
      <c r="E143" s="9"/>
      <c r="F143" s="9"/>
    </row>
    <row r="144" spans="4:6" ht="15.75">
      <c r="D144" s="9"/>
      <c r="E144" s="9"/>
      <c r="F144" s="9"/>
    </row>
    <row r="145" spans="4:6" ht="15.75">
      <c r="D145" s="9"/>
      <c r="E145" s="9"/>
      <c r="F145" s="9"/>
    </row>
    <row r="146" spans="4:6" ht="15.75">
      <c r="D146" s="9"/>
      <c r="E146" s="9"/>
      <c r="F146" s="9"/>
    </row>
    <row r="147" spans="4:6" ht="15.75">
      <c r="D147" s="9"/>
      <c r="E147" s="9"/>
      <c r="F147" s="9"/>
    </row>
    <row r="148" spans="4:6" ht="15.75">
      <c r="D148" s="9"/>
      <c r="E148" s="9"/>
      <c r="F148" s="9"/>
    </row>
    <row r="149" spans="4:6" ht="15.75">
      <c r="D149" s="9"/>
      <c r="E149" s="9"/>
      <c r="F149" s="9"/>
    </row>
    <row r="150" spans="4:6" ht="15.75">
      <c r="D150" s="9"/>
      <c r="E150" s="9"/>
      <c r="F150" s="9"/>
    </row>
    <row r="151" spans="4:6" ht="15.75">
      <c r="D151" s="9"/>
      <c r="E151" s="9"/>
      <c r="F151" s="9"/>
    </row>
    <row r="152" spans="4:6" ht="15.75">
      <c r="D152" s="9"/>
      <c r="E152" s="9"/>
      <c r="F152" s="9"/>
    </row>
    <row r="153" spans="4:6" ht="15.75">
      <c r="D153" s="9"/>
      <c r="E153" s="9"/>
      <c r="F153" s="9"/>
    </row>
    <row r="154" spans="4:6" ht="15.75">
      <c r="D154" s="9"/>
      <c r="E154" s="9"/>
      <c r="F154" s="9"/>
    </row>
    <row r="155" spans="4:6" ht="15.75">
      <c r="D155" s="9"/>
      <c r="E155" s="9"/>
      <c r="F155" s="9"/>
    </row>
    <row r="156" spans="4:6" ht="15.75">
      <c r="D156" s="9"/>
      <c r="E156" s="9"/>
      <c r="F156" s="9"/>
    </row>
    <row r="157" spans="4:6" ht="15.75">
      <c r="D157" s="9"/>
      <c r="E157" s="9"/>
      <c r="F157" s="9"/>
    </row>
    <row r="158" spans="4:6" ht="15.75">
      <c r="D158" s="9"/>
      <c r="E158" s="9"/>
      <c r="F158" s="9"/>
    </row>
    <row r="159" spans="4:6" ht="15.75">
      <c r="D159" s="9"/>
      <c r="E159" s="9"/>
      <c r="F159" s="9"/>
    </row>
    <row r="160" spans="4:6" ht="15.75">
      <c r="D160" s="9"/>
      <c r="E160" s="9"/>
      <c r="F160" s="9"/>
    </row>
    <row r="161" spans="4:6" ht="15.75">
      <c r="D161" s="9"/>
      <c r="E161" s="9"/>
      <c r="F161" s="9"/>
    </row>
    <row r="162" spans="4:6" ht="15.75">
      <c r="D162" s="9"/>
      <c r="E162" s="9"/>
      <c r="F162" s="9"/>
    </row>
    <row r="163" spans="4:6" ht="15.75">
      <c r="D163" s="9"/>
      <c r="E163" s="9"/>
      <c r="F163" s="9"/>
    </row>
    <row r="164" spans="4:6" ht="15.75">
      <c r="D164" s="9"/>
      <c r="E164" s="9"/>
      <c r="F164" s="9"/>
    </row>
    <row r="165" spans="4:6" ht="15.75">
      <c r="D165" s="9"/>
      <c r="E165" s="9"/>
      <c r="F165" s="9"/>
    </row>
    <row r="166" spans="4:6" ht="15.75">
      <c r="D166" s="9"/>
      <c r="E166" s="9"/>
      <c r="F166" s="9"/>
    </row>
    <row r="167" spans="4:6" ht="15.75">
      <c r="D167" s="9"/>
      <c r="E167" s="9"/>
      <c r="F167" s="9"/>
    </row>
    <row r="168" spans="4:6" ht="15.75">
      <c r="D168" s="9"/>
      <c r="E168" s="9"/>
      <c r="F168" s="9"/>
    </row>
    <row r="169" spans="4:6" ht="15.75">
      <c r="D169" s="9"/>
      <c r="E169" s="9"/>
      <c r="F169" s="9"/>
    </row>
    <row r="170" spans="4:6" ht="15.75">
      <c r="D170" s="9"/>
      <c r="E170" s="9"/>
      <c r="F170" s="9"/>
    </row>
    <row r="171" spans="4:6" ht="15.75">
      <c r="D171" s="9"/>
      <c r="E171" s="9"/>
      <c r="F171" s="9"/>
    </row>
    <row r="172" spans="4:6" ht="15.75">
      <c r="D172" s="9"/>
      <c r="E172" s="9"/>
      <c r="F172" s="9"/>
    </row>
    <row r="173" spans="4:6" ht="15.75">
      <c r="D173" s="9"/>
      <c r="E173" s="9"/>
      <c r="F173" s="9"/>
    </row>
    <row r="174" spans="4:6" ht="15.75">
      <c r="D174" s="9"/>
      <c r="E174" s="9"/>
      <c r="F174" s="9"/>
    </row>
    <row r="175" spans="4:6" ht="15.75">
      <c r="D175" s="9"/>
      <c r="E175" s="9"/>
      <c r="F175" s="9"/>
    </row>
    <row r="176" spans="4:6" ht="15.75">
      <c r="D176" s="9"/>
      <c r="E176" s="9"/>
      <c r="F176" s="9"/>
    </row>
    <row r="177" spans="4:6" ht="15.75">
      <c r="D177" s="9"/>
      <c r="E177" s="9"/>
      <c r="F177" s="9"/>
    </row>
    <row r="178" spans="4:6" ht="15.75">
      <c r="D178" s="9"/>
      <c r="E178" s="9"/>
      <c r="F178" s="9"/>
    </row>
    <row r="179" spans="4:6" ht="15.75">
      <c r="D179" s="9"/>
      <c r="E179" s="9"/>
      <c r="F179" s="9"/>
    </row>
    <row r="180" spans="4:6" ht="15.75">
      <c r="D180" s="9"/>
      <c r="E180" s="9"/>
      <c r="F180" s="9"/>
    </row>
    <row r="181" spans="4:6" ht="15.75">
      <c r="D181" s="9"/>
      <c r="E181" s="9"/>
      <c r="F181" s="9"/>
    </row>
    <row r="182" spans="4:6" ht="15.75">
      <c r="D182" s="9"/>
      <c r="E182" s="9"/>
      <c r="F182" s="9"/>
    </row>
    <row r="183" spans="4:6" ht="15.75">
      <c r="D183" s="9"/>
      <c r="E183" s="9"/>
      <c r="F183" s="9"/>
    </row>
    <row r="184" spans="4:6" ht="15.75">
      <c r="D184" s="9"/>
      <c r="E184" s="9"/>
      <c r="F184" s="9"/>
    </row>
    <row r="185" spans="4:6" ht="15.75">
      <c r="D185" s="9"/>
      <c r="E185" s="9"/>
      <c r="F185" s="9"/>
    </row>
    <row r="186" spans="4:6" ht="15.75">
      <c r="D186" s="9"/>
      <c r="E186" s="9"/>
      <c r="F186" s="9"/>
    </row>
    <row r="187" spans="4:6" ht="15.75">
      <c r="D187" s="9"/>
      <c r="E187" s="9"/>
      <c r="F187" s="9"/>
    </row>
    <row r="188" spans="4:6" ht="15.75">
      <c r="D188" s="9"/>
      <c r="E188" s="9"/>
      <c r="F188" s="9"/>
    </row>
    <row r="189" spans="4:6" ht="15.75">
      <c r="D189" s="9"/>
      <c r="E189" s="9"/>
      <c r="F189" s="9"/>
    </row>
    <row r="190" spans="4:6" ht="15.75">
      <c r="D190" s="9"/>
      <c r="E190" s="9"/>
      <c r="F190" s="9"/>
    </row>
    <row r="191" spans="4:6" ht="15.75">
      <c r="D191" s="9"/>
      <c r="E191" s="9"/>
      <c r="F191" s="9"/>
    </row>
    <row r="192" spans="4:6" ht="15.75">
      <c r="D192" s="9"/>
      <c r="E192" s="9"/>
      <c r="F192" s="9"/>
    </row>
    <row r="193" spans="4:6" ht="15.75">
      <c r="D193" s="9"/>
      <c r="E193" s="9"/>
      <c r="F193" s="9"/>
    </row>
    <row r="194" spans="4:6" ht="15.75">
      <c r="D194" s="9"/>
      <c r="E194" s="9"/>
      <c r="F194" s="9"/>
    </row>
    <row r="195" spans="4:6" ht="15.75">
      <c r="D195" s="9"/>
      <c r="E195" s="9"/>
      <c r="F195" s="9"/>
    </row>
    <row r="196" spans="4:6" ht="15.75">
      <c r="D196" s="9"/>
      <c r="E196" s="9"/>
      <c r="F196" s="9"/>
    </row>
    <row r="197" spans="4:6" ht="15.75">
      <c r="D197" s="9"/>
      <c r="E197" s="9"/>
      <c r="F197" s="9"/>
    </row>
    <row r="198" spans="4:6" ht="15.75">
      <c r="D198" s="9"/>
      <c r="E198" s="9"/>
      <c r="F198" s="9"/>
    </row>
    <row r="199" spans="4:6" ht="15.75">
      <c r="D199" s="9"/>
      <c r="E199" s="9"/>
      <c r="F199" s="9"/>
    </row>
    <row r="200" spans="4:6" ht="15.75">
      <c r="D200" s="9"/>
      <c r="E200" s="9"/>
      <c r="F200" s="9"/>
    </row>
    <row r="201" spans="4:6" ht="15.75">
      <c r="D201" s="9"/>
      <c r="E201" s="9"/>
      <c r="F201" s="9"/>
    </row>
    <row r="202" spans="4:6" ht="15.75">
      <c r="D202" s="9"/>
      <c r="E202" s="9"/>
      <c r="F202" s="9"/>
    </row>
    <row r="203" spans="4:6" ht="15.75">
      <c r="D203" s="9"/>
      <c r="E203" s="9"/>
      <c r="F203" s="9"/>
    </row>
    <row r="204" spans="4:6" ht="15.75">
      <c r="D204" s="9"/>
      <c r="E204" s="9"/>
      <c r="F204" s="9"/>
    </row>
    <row r="205" spans="4:6" ht="15.75">
      <c r="D205" s="9"/>
      <c r="E205" s="9"/>
      <c r="F205" s="9"/>
    </row>
    <row r="206" spans="4:6" ht="15.75">
      <c r="D206" s="9"/>
      <c r="E206" s="9"/>
      <c r="F206" s="9"/>
    </row>
    <row r="207" spans="4:6" ht="15.75">
      <c r="D207" s="9"/>
      <c r="E207" s="9"/>
      <c r="F207" s="9"/>
    </row>
    <row r="208" spans="4:6" ht="15.75">
      <c r="D208" s="9"/>
      <c r="E208" s="9"/>
      <c r="F208" s="9"/>
    </row>
    <row r="209" spans="4:6" ht="15.75">
      <c r="D209" s="9"/>
      <c r="E209" s="9"/>
      <c r="F209" s="9"/>
    </row>
    <row r="210" spans="4:6" ht="15.75">
      <c r="D210" s="9"/>
      <c r="E210" s="9"/>
      <c r="F210" s="9"/>
    </row>
    <row r="211" spans="4:6" ht="15.75">
      <c r="D211" s="9"/>
      <c r="E211" s="9"/>
      <c r="F211" s="9"/>
    </row>
    <row r="212" spans="4:6" ht="15.75">
      <c r="D212" s="9"/>
      <c r="E212" s="9"/>
      <c r="F212" s="9"/>
    </row>
    <row r="213" spans="4:6" ht="15.75">
      <c r="D213" s="9"/>
      <c r="E213" s="9"/>
      <c r="F213" s="9"/>
    </row>
    <row r="214" spans="4:6" ht="15.75">
      <c r="D214" s="9"/>
      <c r="E214" s="9"/>
      <c r="F214" s="9"/>
    </row>
    <row r="215" spans="4:6" ht="15.75">
      <c r="D215" s="9"/>
      <c r="E215" s="9"/>
      <c r="F215" s="9"/>
    </row>
    <row r="216" spans="4:6" ht="15.75">
      <c r="D216" s="9"/>
      <c r="E216" s="9"/>
      <c r="F216" s="9"/>
    </row>
    <row r="217" spans="4:6" ht="15.75">
      <c r="D217" s="9"/>
      <c r="E217" s="9"/>
      <c r="F217" s="9"/>
    </row>
    <row r="218" spans="4:6" ht="15.75">
      <c r="D218" s="9"/>
      <c r="E218" s="9"/>
      <c r="F218" s="9"/>
    </row>
    <row r="219" spans="4:6" ht="15.75">
      <c r="D219" s="9"/>
      <c r="E219" s="9"/>
      <c r="F219" s="9"/>
    </row>
    <row r="220" spans="4:6" ht="15.75">
      <c r="D220" s="9"/>
      <c r="E220" s="9"/>
      <c r="F220" s="9"/>
    </row>
    <row r="221" spans="4:6" ht="15.75">
      <c r="D221" s="9"/>
      <c r="E221" s="9"/>
      <c r="F221" s="9"/>
    </row>
    <row r="222" spans="4:6" ht="15.75">
      <c r="D222" s="9"/>
      <c r="E222" s="9"/>
      <c r="F222" s="9"/>
    </row>
    <row r="223" spans="4:6" ht="15.75">
      <c r="D223" s="9"/>
      <c r="E223" s="9"/>
      <c r="F223" s="9"/>
    </row>
    <row r="224" spans="4:6" ht="15.75">
      <c r="D224" s="9"/>
      <c r="E224" s="9"/>
      <c r="F224" s="9"/>
    </row>
    <row r="225" spans="4:6" ht="15.75">
      <c r="D225" s="9"/>
      <c r="E225" s="9"/>
      <c r="F225" s="9"/>
    </row>
    <row r="226" spans="4:6" ht="15.75">
      <c r="D226" s="9"/>
      <c r="E226" s="9"/>
      <c r="F226" s="9"/>
    </row>
    <row r="227" spans="4:6" ht="15.75">
      <c r="D227" s="9"/>
      <c r="E227" s="9"/>
      <c r="F227" s="9"/>
    </row>
    <row r="228" spans="4:6" ht="15.75">
      <c r="D228" s="9"/>
      <c r="E228" s="9"/>
      <c r="F228" s="9"/>
    </row>
    <row r="229" spans="4:6" ht="15.75">
      <c r="D229" s="9"/>
      <c r="E229" s="9"/>
      <c r="F229" s="9"/>
    </row>
    <row r="230" spans="4:6" ht="15.75">
      <c r="D230" s="9"/>
      <c r="E230" s="9"/>
      <c r="F230" s="9"/>
    </row>
    <row r="231" spans="4:6" ht="15.75">
      <c r="D231" s="9"/>
      <c r="E231" s="9"/>
      <c r="F231" s="9"/>
    </row>
    <row r="232" spans="4:6" ht="15.75">
      <c r="D232" s="9"/>
      <c r="E232" s="9"/>
      <c r="F232" s="9"/>
    </row>
    <row r="233" spans="4:6" ht="15.75">
      <c r="D233" s="9"/>
      <c r="E233" s="9"/>
      <c r="F233" s="9"/>
    </row>
    <row r="234" spans="4:6" ht="15.75">
      <c r="D234" s="9"/>
      <c r="E234" s="9"/>
      <c r="F234" s="9"/>
    </row>
    <row r="235" spans="4:6" ht="15.75">
      <c r="D235" s="9"/>
      <c r="E235" s="9"/>
      <c r="F235" s="9"/>
    </row>
    <row r="236" spans="4:6" ht="15.75">
      <c r="D236" s="9"/>
      <c r="E236" s="9"/>
      <c r="F236" s="9"/>
    </row>
    <row r="237" spans="4:6" ht="15.75">
      <c r="D237" s="9"/>
      <c r="E237" s="9"/>
      <c r="F237" s="9"/>
    </row>
    <row r="238" spans="4:6" ht="15.75">
      <c r="D238" s="9"/>
      <c r="E238" s="9"/>
      <c r="F238" s="9"/>
    </row>
    <row r="239" spans="4:6" ht="15.75">
      <c r="D239" s="9"/>
      <c r="E239" s="9"/>
      <c r="F239" s="9"/>
    </row>
    <row r="240" spans="4:6" ht="15.75">
      <c r="D240" s="9"/>
      <c r="E240" s="9"/>
      <c r="F240" s="9"/>
    </row>
    <row r="241" spans="4:6" ht="15.75">
      <c r="D241" s="9"/>
      <c r="E241" s="9"/>
      <c r="F241" s="9"/>
    </row>
    <row r="242" spans="4:6" ht="15.75">
      <c r="D242" s="9"/>
      <c r="E242" s="9"/>
      <c r="F242" s="9"/>
    </row>
    <row r="243" spans="4:6" ht="15.75">
      <c r="D243" s="9"/>
      <c r="E243" s="9"/>
      <c r="F243" s="9"/>
    </row>
    <row r="244" spans="4:6" ht="15.75">
      <c r="D244" s="9"/>
      <c r="E244" s="9"/>
      <c r="F244" s="9"/>
    </row>
    <row r="245" spans="4:6" ht="15.75">
      <c r="D245" s="9"/>
      <c r="E245" s="9"/>
      <c r="F245" s="9"/>
    </row>
    <row r="246" spans="4:6" ht="15.75">
      <c r="D246" s="9"/>
      <c r="E246" s="9"/>
      <c r="F246" s="9"/>
    </row>
    <row r="247" spans="4:6" ht="15.75">
      <c r="D247" s="9"/>
      <c r="E247" s="9"/>
      <c r="F247" s="9"/>
    </row>
    <row r="248" spans="4:6" ht="15.75">
      <c r="D248" s="9"/>
      <c r="E248" s="9"/>
      <c r="F248" s="9"/>
    </row>
    <row r="249" spans="4:6" ht="15.75">
      <c r="D249" s="9"/>
      <c r="E249" s="9"/>
      <c r="F249" s="9"/>
    </row>
    <row r="250" spans="4:6" ht="15.75">
      <c r="D250" s="9"/>
      <c r="E250" s="9"/>
      <c r="F250" s="9"/>
    </row>
    <row r="251" spans="4:6" ht="15.75">
      <c r="D251" s="9"/>
      <c r="E251" s="9"/>
      <c r="F251" s="9"/>
    </row>
    <row r="252" spans="4:6" ht="15.75">
      <c r="D252" s="9"/>
      <c r="E252" s="9"/>
      <c r="F252" s="9"/>
    </row>
    <row r="253" spans="4:6" ht="15.75">
      <c r="D253" s="9"/>
      <c r="E253" s="9"/>
      <c r="F253" s="9"/>
    </row>
    <row r="254" spans="4:6" ht="15.75">
      <c r="D254" s="9"/>
      <c r="E254" s="9"/>
      <c r="F254" s="9"/>
    </row>
    <row r="255" spans="4:6" ht="15.75">
      <c r="D255" s="9"/>
      <c r="E255" s="9"/>
      <c r="F255" s="9"/>
    </row>
    <row r="256" spans="4:6" ht="15.75">
      <c r="D256" s="9"/>
      <c r="E256" s="9"/>
      <c r="F256" s="9"/>
    </row>
    <row r="257" spans="4:6" ht="15.75">
      <c r="D257" s="9"/>
      <c r="E257" s="9"/>
      <c r="F257" s="9"/>
    </row>
    <row r="258" spans="4:6" ht="15.75">
      <c r="D258" s="9"/>
      <c r="E258" s="9"/>
      <c r="F258" s="9"/>
    </row>
    <row r="259" spans="4:6" ht="15.75">
      <c r="D259" s="9"/>
      <c r="E259" s="9"/>
      <c r="F259" s="9"/>
    </row>
    <row r="260" spans="4:6" ht="15.75">
      <c r="D260" s="9"/>
      <c r="E260" s="9"/>
      <c r="F260" s="9"/>
    </row>
    <row r="261" spans="4:6" ht="15.75">
      <c r="D261" s="9"/>
      <c r="E261" s="9"/>
      <c r="F261" s="9"/>
    </row>
    <row r="262" spans="4:6" ht="15.75">
      <c r="D262" s="9"/>
      <c r="E262" s="9"/>
      <c r="F262" s="9"/>
    </row>
    <row r="263" spans="4:6" ht="15.75">
      <c r="D263" s="9"/>
      <c r="E263" s="9"/>
      <c r="F263" s="9"/>
    </row>
    <row r="264" spans="4:6" ht="15.75">
      <c r="D264" s="9"/>
      <c r="E264" s="9"/>
      <c r="F264" s="9"/>
    </row>
    <row r="265" spans="4:6" ht="15.75">
      <c r="D265" s="9"/>
      <c r="E265" s="9"/>
      <c r="F265" s="9"/>
    </row>
    <row r="266" spans="4:6" ht="15.75">
      <c r="D266" s="9"/>
      <c r="E266" s="9"/>
      <c r="F266" s="9"/>
    </row>
    <row r="267" spans="4:6" ht="15.75">
      <c r="D267" s="9"/>
      <c r="E267" s="9"/>
      <c r="F267" s="9"/>
    </row>
    <row r="268" spans="4:6" ht="15.75">
      <c r="D268" s="9"/>
      <c r="E268" s="9"/>
      <c r="F268" s="9"/>
    </row>
    <row r="269" spans="4:6" ht="15.75">
      <c r="D269" s="9"/>
      <c r="E269" s="9"/>
      <c r="F269" s="9"/>
    </row>
    <row r="270" spans="4:6" ht="15.75">
      <c r="D270" s="9"/>
      <c r="E270" s="9"/>
      <c r="F270" s="9"/>
    </row>
    <row r="271" spans="4:6" ht="15.75">
      <c r="D271" s="9"/>
      <c r="E271" s="9"/>
      <c r="F271" s="9"/>
    </row>
    <row r="272" spans="4:6" ht="15.75">
      <c r="D272" s="9"/>
      <c r="E272" s="9"/>
      <c r="F272" s="9"/>
    </row>
    <row r="273" spans="4:6" ht="15.75">
      <c r="D273" s="9"/>
      <c r="E273" s="9"/>
      <c r="F273" s="9"/>
    </row>
    <row r="274" spans="4:6" ht="15.75">
      <c r="D274" s="9"/>
      <c r="E274" s="9"/>
      <c r="F274" s="9"/>
    </row>
    <row r="275" spans="4:6" ht="15.75">
      <c r="D275" s="9"/>
      <c r="E275" s="9"/>
      <c r="F275" s="9"/>
    </row>
    <row r="276" spans="4:6" ht="15.75">
      <c r="D276" s="9"/>
      <c r="E276" s="9"/>
      <c r="F276" s="9"/>
    </row>
    <row r="277" spans="4:6" ht="15.75">
      <c r="D277" s="9"/>
      <c r="E277" s="9"/>
      <c r="F277" s="9"/>
    </row>
    <row r="278" spans="4:6" ht="15.75">
      <c r="D278" s="9"/>
      <c r="E278" s="9"/>
      <c r="F278" s="9"/>
    </row>
    <row r="279" spans="4:6" ht="15.75">
      <c r="D279" s="9"/>
      <c r="E279" s="9"/>
      <c r="F279" s="9"/>
    </row>
    <row r="280" spans="4:6" ht="15.75">
      <c r="D280" s="9"/>
      <c r="E280" s="9"/>
      <c r="F280" s="9"/>
    </row>
    <row r="281" spans="4:6" ht="15.75">
      <c r="D281" s="9"/>
      <c r="E281" s="9"/>
      <c r="F281" s="9"/>
    </row>
    <row r="282" spans="4:6" ht="15.75">
      <c r="D282" s="9"/>
      <c r="E282" s="9"/>
      <c r="F282" s="9"/>
    </row>
    <row r="283" spans="4:6" ht="15.75">
      <c r="D283" s="9"/>
      <c r="E283" s="9"/>
      <c r="F283" s="9"/>
    </row>
    <row r="284" spans="4:6" ht="15.75">
      <c r="D284" s="9"/>
      <c r="E284" s="9"/>
      <c r="F284" s="9"/>
    </row>
    <row r="285" spans="4:6" ht="15.75">
      <c r="D285" s="9"/>
      <c r="E285" s="9"/>
      <c r="F285" s="9"/>
    </row>
    <row r="286" spans="4:6" ht="15.75">
      <c r="D286" s="9"/>
      <c r="E286" s="9"/>
      <c r="F286" s="9"/>
    </row>
    <row r="287" spans="4:6" ht="15.75">
      <c r="D287" s="9"/>
      <c r="E287" s="9"/>
      <c r="F287" s="9"/>
    </row>
    <row r="288" spans="4:6" ht="15.75">
      <c r="D288" s="9"/>
      <c r="E288" s="9"/>
      <c r="F288" s="9"/>
    </row>
    <row r="289" spans="4:6" ht="15.75">
      <c r="D289" s="9"/>
      <c r="E289" s="9"/>
      <c r="F289" s="9"/>
    </row>
    <row r="290" spans="4:6" ht="15.75">
      <c r="D290" s="9"/>
      <c r="E290" s="9"/>
      <c r="F290" s="9"/>
    </row>
    <row r="291" spans="4:6" ht="15.75">
      <c r="D291" s="9"/>
      <c r="E291" s="9"/>
      <c r="F291" s="9"/>
    </row>
    <row r="292" spans="4:6" ht="15.75">
      <c r="D292" s="9"/>
      <c r="E292" s="9"/>
      <c r="F292" s="9"/>
    </row>
    <row r="293" spans="4:6" ht="15.75">
      <c r="D293" s="9"/>
      <c r="E293" s="9"/>
      <c r="F293" s="9"/>
    </row>
    <row r="294" spans="4:6" ht="15.75">
      <c r="D294" s="9"/>
      <c r="E294" s="9"/>
      <c r="F294" s="9"/>
    </row>
    <row r="295" spans="4:6" ht="15.75">
      <c r="D295" s="9"/>
      <c r="E295" s="9"/>
      <c r="F295" s="9"/>
    </row>
    <row r="296" spans="4:6" ht="15.75">
      <c r="D296" s="9"/>
      <c r="E296" s="9"/>
      <c r="F296" s="9"/>
    </row>
    <row r="297" spans="4:6" ht="15.75">
      <c r="D297" s="9"/>
      <c r="E297" s="9"/>
      <c r="F297" s="9"/>
    </row>
    <row r="298" spans="4:6" ht="15.75">
      <c r="D298" s="9"/>
      <c r="E298" s="9"/>
      <c r="F298" s="9"/>
    </row>
    <row r="299" spans="4:6" ht="15.75">
      <c r="D299" s="9"/>
      <c r="E299" s="9"/>
      <c r="F299" s="9"/>
    </row>
    <row r="300" spans="4:6" ht="15.75">
      <c r="D300" s="9"/>
      <c r="E300" s="9"/>
      <c r="F300" s="9"/>
    </row>
    <row r="301" spans="4:6" ht="15.75">
      <c r="D301" s="9"/>
      <c r="E301" s="9"/>
      <c r="F301" s="9"/>
    </row>
    <row r="302" spans="4:6" ht="15.75">
      <c r="D302" s="9"/>
      <c r="E302" s="9"/>
      <c r="F302" s="9"/>
    </row>
    <row r="303" spans="4:6" ht="15.75">
      <c r="D303" s="9"/>
      <c r="E303" s="9"/>
      <c r="F303" s="9"/>
    </row>
    <row r="304" spans="4:6" ht="15.75">
      <c r="D304" s="9"/>
      <c r="E304" s="9"/>
      <c r="F304" s="9"/>
    </row>
    <row r="305" spans="4:6" ht="15.75">
      <c r="D305" s="9"/>
      <c r="E305" s="9"/>
      <c r="F305" s="9"/>
    </row>
    <row r="306" spans="4:6" ht="15.75">
      <c r="D306" s="9"/>
      <c r="E306" s="9"/>
      <c r="F306" s="9"/>
    </row>
    <row r="307" spans="4:6" ht="15.75">
      <c r="D307" s="9"/>
      <c r="E307" s="9"/>
      <c r="F307" s="9"/>
    </row>
    <row r="308" spans="4:6" ht="15.75">
      <c r="D308" s="9"/>
      <c r="E308" s="9"/>
      <c r="F308" s="9"/>
    </row>
    <row r="309" spans="4:6" ht="15.75">
      <c r="D309" s="9"/>
      <c r="E309" s="9"/>
      <c r="F309" s="9"/>
    </row>
    <row r="310" spans="4:6" ht="15.75">
      <c r="D310" s="9"/>
      <c r="E310" s="9"/>
      <c r="F310" s="9"/>
    </row>
    <row r="311" spans="4:6" ht="15.75">
      <c r="D311" s="9"/>
      <c r="E311" s="9"/>
      <c r="F311" s="9"/>
    </row>
    <row r="312" spans="4:6" ht="15.75">
      <c r="D312" s="9"/>
      <c r="E312" s="9"/>
      <c r="F312" s="9"/>
    </row>
    <row r="313" spans="4:6" ht="15.75">
      <c r="D313" s="9"/>
      <c r="E313" s="9"/>
      <c r="F313" s="9"/>
    </row>
    <row r="314" spans="4:6" ht="15.75">
      <c r="D314" s="9"/>
      <c r="E314" s="9"/>
      <c r="F314" s="9"/>
    </row>
    <row r="315" spans="4:6" ht="15.75">
      <c r="D315" s="9"/>
      <c r="E315" s="9"/>
      <c r="F315" s="9"/>
    </row>
    <row r="316" spans="4:6" ht="15.75">
      <c r="D316" s="9"/>
      <c r="E316" s="9"/>
      <c r="F316" s="9"/>
    </row>
    <row r="317" spans="4:6" ht="15.75">
      <c r="D317" s="9"/>
      <c r="E317" s="9"/>
      <c r="F317" s="9"/>
    </row>
    <row r="318" spans="4:6" ht="15.75">
      <c r="D318" s="9"/>
      <c r="E318" s="9"/>
      <c r="F318" s="9"/>
    </row>
    <row r="319" spans="4:6" ht="15.75">
      <c r="D319" s="9"/>
      <c r="E319" s="9"/>
      <c r="F319" s="9"/>
    </row>
    <row r="320" spans="4:6" ht="15.75">
      <c r="D320" s="9"/>
      <c r="E320" s="9"/>
      <c r="F320" s="9"/>
    </row>
    <row r="321" spans="4:6" ht="15.75">
      <c r="D321" s="9"/>
      <c r="E321" s="9"/>
      <c r="F321" s="9"/>
    </row>
    <row r="322" spans="4:6" ht="15.75">
      <c r="D322" s="9"/>
      <c r="E322" s="9"/>
      <c r="F322" s="9"/>
    </row>
    <row r="323" spans="4:6" ht="15.75">
      <c r="D323" s="9"/>
      <c r="E323" s="9"/>
      <c r="F323" s="9"/>
    </row>
    <row r="324" spans="4:6" ht="15.75">
      <c r="D324" s="9"/>
      <c r="E324" s="9"/>
      <c r="F324" s="9"/>
    </row>
    <row r="325" spans="4:6" ht="15.75">
      <c r="D325" s="9"/>
      <c r="E325" s="9"/>
      <c r="F325" s="9"/>
    </row>
    <row r="326" spans="4:6" ht="15.75">
      <c r="D326" s="9"/>
      <c r="E326" s="9"/>
      <c r="F326" s="9"/>
    </row>
    <row r="327" spans="4:6" ht="15.75">
      <c r="D327" s="9"/>
      <c r="E327" s="9"/>
      <c r="F327" s="9"/>
    </row>
    <row r="328" spans="4:6" ht="15.75">
      <c r="D328" s="9"/>
      <c r="E328" s="9"/>
      <c r="F328" s="9"/>
    </row>
    <row r="329" spans="4:6" ht="15.75">
      <c r="D329" s="9"/>
      <c r="E329" s="9"/>
      <c r="F329" s="9"/>
    </row>
    <row r="330" spans="4:6" ht="15.75">
      <c r="D330" s="9"/>
      <c r="E330" s="9"/>
      <c r="F330" s="9"/>
    </row>
    <row r="331" spans="4:6" ht="15.75">
      <c r="D331" s="9"/>
      <c r="E331" s="9"/>
      <c r="F331" s="9"/>
    </row>
    <row r="332" spans="4:6" ht="15.75">
      <c r="D332" s="9"/>
      <c r="E332" s="9"/>
      <c r="F332" s="9"/>
    </row>
    <row r="333" spans="4:6" ht="15.75">
      <c r="D333" s="9"/>
      <c r="E333" s="9"/>
      <c r="F333" s="9"/>
    </row>
    <row r="334" spans="4:6" ht="15.75">
      <c r="D334" s="9"/>
      <c r="E334" s="9"/>
      <c r="F334" s="9"/>
    </row>
    <row r="335" spans="4:6" ht="15.75">
      <c r="D335" s="9"/>
      <c r="E335" s="9"/>
      <c r="F335" s="9"/>
    </row>
    <row r="336" spans="4:6" ht="15.75">
      <c r="D336" s="9"/>
      <c r="E336" s="9"/>
      <c r="F336" s="9"/>
    </row>
    <row r="337" spans="4:6" ht="15.75">
      <c r="D337" s="9"/>
      <c r="E337" s="9"/>
      <c r="F337" s="9"/>
    </row>
    <row r="338" spans="4:6" ht="15.75">
      <c r="D338" s="9"/>
      <c r="E338" s="9"/>
      <c r="F338" s="9"/>
    </row>
    <row r="339" spans="4:6" ht="15.75">
      <c r="D339" s="9"/>
      <c r="E339" s="9"/>
      <c r="F339" s="9"/>
    </row>
    <row r="340" spans="4:6" ht="15.75">
      <c r="D340" s="9"/>
      <c r="E340" s="9"/>
      <c r="F340" s="9"/>
    </row>
    <row r="341" spans="4:6" ht="15.75">
      <c r="D341" s="9"/>
      <c r="E341" s="9"/>
      <c r="F341" s="9"/>
    </row>
    <row r="342" spans="4:6" ht="15.75">
      <c r="D342" s="9"/>
      <c r="E342" s="9"/>
      <c r="F342" s="9"/>
    </row>
    <row r="343" spans="4:6" ht="15.75">
      <c r="D343" s="9"/>
      <c r="E343" s="9"/>
      <c r="F343" s="9"/>
    </row>
    <row r="344" spans="4:6" ht="15.75">
      <c r="D344" s="9"/>
      <c r="E344" s="9"/>
      <c r="F344" s="9"/>
    </row>
    <row r="345" spans="4:6" ht="15.75">
      <c r="D345" s="9"/>
      <c r="E345" s="9"/>
      <c r="F345" s="9"/>
    </row>
    <row r="346" spans="4:6" ht="15.75">
      <c r="D346" s="9"/>
      <c r="E346" s="9"/>
      <c r="F346" s="9"/>
    </row>
    <row r="347" spans="4:6" ht="15.75">
      <c r="D347" s="9"/>
      <c r="E347" s="9"/>
      <c r="F347" s="9"/>
    </row>
    <row r="348" spans="4:6" ht="15.75">
      <c r="D348" s="9"/>
      <c r="E348" s="9"/>
      <c r="F348" s="9"/>
    </row>
    <row r="349" spans="4:6" ht="15.75">
      <c r="D349" s="9"/>
      <c r="E349" s="9"/>
      <c r="F349" s="9"/>
    </row>
    <row r="350" spans="4:6" ht="15.75">
      <c r="D350" s="9"/>
      <c r="E350" s="9"/>
      <c r="F350" s="9"/>
    </row>
    <row r="351" spans="4:6" ht="15.75">
      <c r="D351" s="9"/>
      <c r="E351" s="9"/>
      <c r="F351" s="9"/>
    </row>
    <row r="352" spans="4:6" ht="15.75">
      <c r="D352" s="9"/>
      <c r="E352" s="9"/>
      <c r="F352" s="9"/>
    </row>
    <row r="353" spans="4:6" ht="15.75">
      <c r="D353" s="9"/>
      <c r="E353" s="9"/>
      <c r="F353" s="9"/>
    </row>
    <row r="354" spans="4:6" ht="15.75">
      <c r="D354" s="9"/>
      <c r="E354" s="9"/>
      <c r="F354" s="9"/>
    </row>
    <row r="355" spans="4:6" ht="15.75">
      <c r="D355" s="9"/>
      <c r="E355" s="9"/>
      <c r="F355" s="9"/>
    </row>
    <row r="356" spans="4:6" ht="15.75">
      <c r="D356" s="9"/>
      <c r="E356" s="9"/>
      <c r="F356" s="9"/>
    </row>
    <row r="357" spans="4:6" ht="15.75">
      <c r="D357" s="9"/>
      <c r="E357" s="9"/>
      <c r="F357" s="9"/>
    </row>
    <row r="358" spans="4:6" ht="15.75">
      <c r="D358" s="9"/>
      <c r="E358" s="9"/>
      <c r="F358" s="9"/>
    </row>
    <row r="359" spans="4:6" ht="15.75">
      <c r="D359" s="9"/>
      <c r="E359" s="9"/>
      <c r="F359" s="9"/>
    </row>
    <row r="360" spans="4:6" ht="15.75">
      <c r="D360" s="9"/>
      <c r="E360" s="9"/>
      <c r="F360" s="9"/>
    </row>
    <row r="361" spans="4:6" ht="15.75">
      <c r="D361" s="9"/>
      <c r="E361" s="9"/>
      <c r="F361" s="9"/>
    </row>
    <row r="362" spans="4:6" ht="15.75">
      <c r="D362" s="9"/>
      <c r="E362" s="9"/>
      <c r="F362" s="9"/>
    </row>
    <row r="363" spans="4:6" ht="15.75">
      <c r="D363" s="9"/>
      <c r="E363" s="9"/>
      <c r="F363" s="9"/>
    </row>
    <row r="364" spans="4:6" ht="15.75">
      <c r="D364" s="9"/>
      <c r="E364" s="9"/>
      <c r="F364" s="9"/>
    </row>
    <row r="365" spans="4:6" ht="15.75">
      <c r="D365" s="9"/>
      <c r="E365" s="9"/>
      <c r="F365" s="9"/>
    </row>
    <row r="366" spans="4:6" ht="15.75">
      <c r="D366" s="9"/>
      <c r="E366" s="9"/>
      <c r="F366" s="9"/>
    </row>
    <row r="367" spans="4:6" ht="15.75">
      <c r="D367" s="9"/>
      <c r="E367" s="9"/>
      <c r="F367" s="9"/>
    </row>
    <row r="368" spans="4:6" ht="15.75">
      <c r="D368" s="9"/>
      <c r="E368" s="9"/>
      <c r="F368" s="9"/>
    </row>
    <row r="369" spans="4:6" ht="15.75">
      <c r="D369" s="9"/>
      <c r="E369" s="9"/>
      <c r="F369" s="9"/>
    </row>
    <row r="370" spans="4:6" ht="15.75">
      <c r="D370" s="9"/>
      <c r="E370" s="9"/>
      <c r="F370" s="9"/>
    </row>
    <row r="371" spans="4:6" ht="15.75">
      <c r="D371" s="9"/>
      <c r="E371" s="9"/>
      <c r="F371" s="9"/>
    </row>
    <row r="372" spans="4:6" ht="15.75">
      <c r="D372" s="9"/>
      <c r="E372" s="9"/>
      <c r="F372" s="9"/>
    </row>
    <row r="373" spans="4:6" ht="15.75">
      <c r="D373" s="9"/>
      <c r="E373" s="9"/>
      <c r="F373" s="9"/>
    </row>
    <row r="374" spans="4:6" ht="15.75">
      <c r="D374" s="9"/>
      <c r="E374" s="9"/>
      <c r="F374" s="9"/>
    </row>
    <row r="375" spans="4:6" ht="15.75">
      <c r="D375" s="9"/>
      <c r="E375" s="9"/>
      <c r="F375" s="9"/>
    </row>
    <row r="376" spans="4:6" ht="15.75">
      <c r="D376" s="9"/>
      <c r="E376" s="9"/>
      <c r="F376" s="9"/>
    </row>
    <row r="377" spans="4:6" ht="15.75">
      <c r="D377" s="9"/>
      <c r="E377" s="9"/>
      <c r="F377" s="9"/>
    </row>
    <row r="378" spans="4:6" ht="15.75">
      <c r="D378" s="9"/>
      <c r="E378" s="9"/>
      <c r="F378" s="9"/>
    </row>
    <row r="379" spans="4:6" ht="15.75">
      <c r="D379" s="9"/>
      <c r="E379" s="9"/>
      <c r="F379" s="9"/>
    </row>
    <row r="380" spans="4:6" ht="15.75">
      <c r="D380" s="9"/>
      <c r="E380" s="9"/>
      <c r="F380" s="9"/>
    </row>
    <row r="381" spans="4:6" ht="15.75">
      <c r="D381" s="9"/>
      <c r="E381" s="9"/>
      <c r="F381" s="9"/>
    </row>
    <row r="382" spans="4:6" ht="15.75">
      <c r="D382" s="9"/>
      <c r="E382" s="9"/>
      <c r="F382" s="9"/>
    </row>
    <row r="383" spans="4:6" ht="15.75">
      <c r="D383" s="9"/>
      <c r="E383" s="9"/>
      <c r="F383" s="9"/>
    </row>
    <row r="384" spans="4:6" ht="15.75">
      <c r="D384" s="9"/>
      <c r="E384" s="9"/>
      <c r="F384" s="9"/>
    </row>
    <row r="385" spans="4:6" ht="15.75">
      <c r="D385" s="9"/>
      <c r="E385" s="9"/>
      <c r="F385" s="9"/>
    </row>
    <row r="386" spans="4:6" ht="15.75">
      <c r="D386" s="9"/>
      <c r="E386" s="9"/>
      <c r="F386" s="9"/>
    </row>
    <row r="387" spans="4:6" ht="15.75">
      <c r="D387" s="9"/>
      <c r="E387" s="9"/>
      <c r="F387" s="9"/>
    </row>
    <row r="388" spans="4:6" ht="15.75">
      <c r="D388" s="9"/>
      <c r="E388" s="9"/>
      <c r="F388" s="9"/>
    </row>
    <row r="389" spans="4:6" ht="15.75">
      <c r="D389" s="9"/>
      <c r="E389" s="9"/>
      <c r="F389" s="9"/>
    </row>
    <row r="390" spans="4:6" ht="15.75">
      <c r="D390" s="9"/>
      <c r="E390" s="9"/>
      <c r="F390" s="9"/>
    </row>
    <row r="391" spans="4:6" ht="15.75">
      <c r="D391" s="9"/>
      <c r="E391" s="9"/>
      <c r="F391" s="9"/>
    </row>
    <row r="392" spans="4:6" ht="15.75">
      <c r="D392" s="9"/>
      <c r="E392" s="9"/>
      <c r="F392" s="9"/>
    </row>
    <row r="393" spans="4:6" ht="15.75">
      <c r="D393" s="9"/>
      <c r="E393" s="9"/>
      <c r="F393" s="9"/>
    </row>
    <row r="394" spans="4:6" ht="15.75">
      <c r="D394" s="9"/>
      <c r="E394" s="9"/>
      <c r="F394" s="9"/>
    </row>
    <row r="395" spans="4:6" ht="15.75">
      <c r="D395" s="9"/>
      <c r="E395" s="9"/>
      <c r="F395" s="9"/>
    </row>
    <row r="396" spans="4:6" ht="15.75">
      <c r="D396" s="9"/>
      <c r="E396" s="9"/>
      <c r="F396" s="9"/>
    </row>
    <row r="397" spans="4:6" ht="15.75">
      <c r="D397" s="9"/>
      <c r="E397" s="9"/>
      <c r="F397" s="9"/>
    </row>
    <row r="398" spans="4:6" ht="15.75">
      <c r="D398" s="9"/>
      <c r="E398" s="9"/>
      <c r="F398" s="9"/>
    </row>
    <row r="399" spans="4:6" ht="15.75">
      <c r="D399" s="9"/>
      <c r="E399" s="9"/>
      <c r="F399" s="9"/>
    </row>
    <row r="400" spans="4:6" ht="15.75">
      <c r="D400" s="9"/>
      <c r="E400" s="9"/>
      <c r="F400" s="9"/>
    </row>
    <row r="401" spans="4:6" ht="15.75">
      <c r="D401" s="9"/>
      <c r="E401" s="9"/>
      <c r="F401" s="9"/>
    </row>
    <row r="402" spans="4:6" ht="15.75">
      <c r="D402" s="9"/>
      <c r="E402" s="9"/>
      <c r="F402" s="9"/>
    </row>
    <row r="403" spans="4:6" ht="15.75">
      <c r="D403" s="9"/>
      <c r="E403" s="9"/>
      <c r="F403" s="9"/>
    </row>
    <row r="404" spans="4:6" ht="15.75">
      <c r="D404" s="9"/>
      <c r="E404" s="9"/>
      <c r="F404" s="9"/>
    </row>
    <row r="405" spans="4:6" ht="15.75">
      <c r="D405" s="9"/>
      <c r="E405" s="9"/>
      <c r="F405" s="9"/>
    </row>
    <row r="406" spans="4:6" ht="15.75">
      <c r="D406" s="9"/>
      <c r="E406" s="9"/>
      <c r="F406" s="9"/>
    </row>
    <row r="407" spans="4:6" ht="15.75">
      <c r="D407" s="9"/>
      <c r="E407" s="9"/>
      <c r="F407" s="9"/>
    </row>
    <row r="408" spans="4:6" ht="15.75">
      <c r="D408" s="9"/>
      <c r="E408" s="9"/>
      <c r="F408" s="9"/>
    </row>
    <row r="409" spans="4:6" ht="15.75">
      <c r="D409" s="9"/>
      <c r="E409" s="9"/>
      <c r="F409" s="9"/>
    </row>
    <row r="410" spans="4:6" ht="15.75">
      <c r="D410" s="9"/>
      <c r="E410" s="9"/>
      <c r="F410" s="9"/>
    </row>
    <row r="411" spans="4:6" ht="15.75">
      <c r="D411" s="9"/>
      <c r="E411" s="9"/>
      <c r="F411" s="9"/>
    </row>
    <row r="412" spans="4:6" ht="15.75">
      <c r="D412" s="9"/>
      <c r="E412" s="9"/>
      <c r="F412" s="9"/>
    </row>
    <row r="413" spans="4:6" ht="15.75">
      <c r="D413" s="9"/>
      <c r="E413" s="9"/>
      <c r="F413" s="9"/>
    </row>
    <row r="414" spans="4:6" ht="15.75">
      <c r="D414" s="9"/>
      <c r="E414" s="9"/>
      <c r="F414" s="9"/>
    </row>
    <row r="415" spans="4:6" ht="15.75">
      <c r="D415" s="9"/>
      <c r="E415" s="9"/>
      <c r="F415" s="9"/>
    </row>
    <row r="416" spans="4:6" ht="15.75">
      <c r="D416" s="9"/>
      <c r="E416" s="9"/>
      <c r="F416" s="9"/>
    </row>
    <row r="417" spans="4:6" ht="15.75">
      <c r="D417" s="9"/>
      <c r="E417" s="9"/>
      <c r="F417" s="9"/>
    </row>
    <row r="418" spans="4:6" ht="15.75">
      <c r="D418" s="9"/>
      <c r="E418" s="9"/>
      <c r="F418" s="9"/>
    </row>
    <row r="419" spans="4:6" ht="15.75">
      <c r="D419" s="9"/>
      <c r="E419" s="9"/>
      <c r="F419" s="9"/>
    </row>
    <row r="420" spans="4:6" ht="15.75">
      <c r="D420" s="9"/>
      <c r="E420" s="9"/>
      <c r="F420" s="9"/>
    </row>
    <row r="421" spans="4:6" ht="15.75">
      <c r="D421" s="9"/>
      <c r="E421" s="9"/>
      <c r="F421" s="9"/>
    </row>
    <row r="422" spans="4:6" ht="15.75">
      <c r="D422" s="9"/>
      <c r="E422" s="9"/>
      <c r="F422" s="9"/>
    </row>
    <row r="423" spans="4:6" ht="15.75">
      <c r="D423" s="9"/>
      <c r="E423" s="9"/>
      <c r="F423" s="9"/>
    </row>
    <row r="424" spans="4:6" ht="15.75">
      <c r="D424" s="9"/>
      <c r="E424" s="9"/>
      <c r="F424" s="9"/>
    </row>
    <row r="425" spans="4:6" ht="15.75">
      <c r="D425" s="9"/>
      <c r="E425" s="9"/>
      <c r="F425" s="9"/>
    </row>
    <row r="426" spans="4:6" ht="15.75">
      <c r="D426" s="9"/>
      <c r="E426" s="9"/>
      <c r="F426" s="9"/>
    </row>
    <row r="427" spans="4:6" ht="15.75">
      <c r="D427" s="9"/>
      <c r="E427" s="9"/>
      <c r="F427" s="9"/>
    </row>
    <row r="428" spans="4:6" ht="15.75">
      <c r="D428" s="9"/>
      <c r="E428" s="9"/>
      <c r="F428" s="9"/>
    </row>
    <row r="429" spans="4:6" ht="15.75">
      <c r="D429" s="9"/>
      <c r="E429" s="9"/>
      <c r="F429" s="9"/>
    </row>
    <row r="430" spans="4:6" ht="15.75">
      <c r="D430" s="9"/>
      <c r="E430" s="9"/>
      <c r="F430" s="9"/>
    </row>
    <row r="431" spans="4:6" ht="15.75">
      <c r="D431" s="9"/>
      <c r="E431" s="9"/>
      <c r="F431" s="9"/>
    </row>
    <row r="432" spans="4:6" ht="15.75">
      <c r="D432" s="9"/>
      <c r="E432" s="9"/>
      <c r="F432" s="9"/>
    </row>
    <row r="433" spans="4:6" ht="15.75">
      <c r="D433" s="9"/>
      <c r="E433" s="9"/>
      <c r="F433" s="9"/>
    </row>
    <row r="434" spans="4:6" ht="15.75">
      <c r="D434" s="9"/>
      <c r="E434" s="9"/>
      <c r="F434" s="9"/>
    </row>
    <row r="435" spans="4:6" ht="15.75">
      <c r="D435" s="9"/>
      <c r="E435" s="9"/>
      <c r="F435" s="9"/>
    </row>
    <row r="436" spans="4:6" ht="15.75">
      <c r="D436" s="9"/>
      <c r="E436" s="9"/>
      <c r="F436" s="9"/>
    </row>
    <row r="437" spans="4:6" ht="15.75">
      <c r="D437" s="9"/>
      <c r="E437" s="9"/>
      <c r="F437" s="9"/>
    </row>
    <row r="438" spans="4:6" ht="15.75">
      <c r="D438" s="9"/>
      <c r="E438" s="9"/>
      <c r="F438" s="9"/>
    </row>
    <row r="439" spans="4:6" ht="15.75">
      <c r="D439" s="9"/>
      <c r="E439" s="9"/>
      <c r="F439" s="9"/>
    </row>
    <row r="440" spans="4:6" ht="15.75">
      <c r="D440" s="9"/>
      <c r="E440" s="9"/>
      <c r="F440" s="9"/>
    </row>
    <row r="441" spans="4:6" ht="15.75">
      <c r="D441" s="9"/>
      <c r="E441" s="9"/>
      <c r="F441" s="9"/>
    </row>
    <row r="442" spans="4:6" ht="15.75">
      <c r="D442" s="9"/>
      <c r="E442" s="9"/>
      <c r="F442" s="9"/>
    </row>
    <row r="443" spans="4:6" ht="15.75">
      <c r="D443" s="9"/>
      <c r="E443" s="9"/>
      <c r="F443" s="9"/>
    </row>
    <row r="444" spans="4:6" ht="15.75">
      <c r="D444" s="9"/>
      <c r="E444" s="9"/>
      <c r="F444" s="9"/>
    </row>
    <row r="445" spans="4:6" ht="15.75">
      <c r="D445" s="9"/>
      <c r="E445" s="9"/>
      <c r="F445" s="9"/>
    </row>
    <row r="446" spans="4:6" ht="15.75">
      <c r="D446" s="9"/>
      <c r="E446" s="9"/>
      <c r="F446" s="9"/>
    </row>
    <row r="447" spans="4:6" ht="15.75">
      <c r="D447" s="9"/>
      <c r="E447" s="9"/>
      <c r="F447" s="9"/>
    </row>
    <row r="448" spans="4:6" ht="15.75">
      <c r="D448" s="9"/>
      <c r="E448" s="9"/>
      <c r="F448" s="9"/>
    </row>
    <row r="449" spans="4:6" ht="15.75">
      <c r="D449" s="9"/>
      <c r="E449" s="9"/>
      <c r="F449" s="9"/>
    </row>
    <row r="450" spans="4:6" ht="15.75">
      <c r="D450" s="9"/>
      <c r="E450" s="9"/>
      <c r="F450" s="9"/>
    </row>
    <row r="451" spans="4:6" ht="15.75">
      <c r="D451" s="9"/>
      <c r="E451" s="9"/>
      <c r="F451" s="9"/>
    </row>
    <row r="452" spans="4:6" ht="15.75">
      <c r="D452" s="9"/>
      <c r="E452" s="9"/>
      <c r="F452" s="9"/>
    </row>
    <row r="453" spans="4:6" ht="15.75">
      <c r="D453" s="9"/>
      <c r="E453" s="9"/>
      <c r="F453" s="9"/>
    </row>
    <row r="454" spans="4:6" ht="15.75">
      <c r="D454" s="9"/>
      <c r="E454" s="9"/>
      <c r="F454" s="9"/>
    </row>
    <row r="455" spans="4:6" ht="15.75">
      <c r="D455" s="9"/>
      <c r="E455" s="9"/>
      <c r="F455" s="9"/>
    </row>
    <row r="456" spans="4:6" ht="15.75">
      <c r="D456" s="9"/>
      <c r="E456" s="9"/>
      <c r="F456" s="9"/>
    </row>
    <row r="457" spans="4:6" ht="15.75">
      <c r="D457" s="9"/>
      <c r="E457" s="9"/>
      <c r="F457" s="9"/>
    </row>
    <row r="458" spans="4:6" ht="15.75">
      <c r="D458" s="9"/>
      <c r="E458" s="9"/>
      <c r="F458" s="9"/>
    </row>
    <row r="459" spans="4:6" ht="15.75">
      <c r="D459" s="9"/>
      <c r="E459" s="9"/>
      <c r="F459" s="9"/>
    </row>
    <row r="460" spans="4:6" ht="15.75">
      <c r="D460" s="9"/>
      <c r="E460" s="9"/>
      <c r="F460" s="9"/>
    </row>
    <row r="461" spans="4:6" ht="15.75">
      <c r="D461" s="9"/>
      <c r="E461" s="9"/>
      <c r="F461" s="9"/>
    </row>
    <row r="462" spans="4:6" ht="15.75">
      <c r="D462" s="9"/>
      <c r="E462" s="9"/>
      <c r="F462" s="9"/>
    </row>
    <row r="463" spans="4:6" ht="15.75">
      <c r="D463" s="9"/>
      <c r="E463" s="9"/>
      <c r="F463" s="9"/>
    </row>
    <row r="464" spans="4:6" ht="15.75">
      <c r="D464" s="9"/>
      <c r="E464" s="9"/>
      <c r="F464" s="9"/>
    </row>
    <row r="465" spans="4:6" ht="15.75">
      <c r="D465" s="9"/>
      <c r="E465" s="9"/>
      <c r="F465" s="9"/>
    </row>
    <row r="466" spans="4:6" ht="15.75">
      <c r="D466" s="9"/>
      <c r="E466" s="9"/>
      <c r="F466" s="9"/>
    </row>
    <row r="467" spans="4:6" ht="15.75">
      <c r="D467" s="9"/>
      <c r="E467" s="9"/>
      <c r="F467" s="9"/>
    </row>
    <row r="468" spans="4:6" ht="15.75">
      <c r="D468" s="9"/>
      <c r="E468" s="9"/>
      <c r="F468" s="9"/>
    </row>
    <row r="469" spans="4:6" ht="15.75">
      <c r="D469" s="9"/>
      <c r="E469" s="9"/>
      <c r="F469" s="9"/>
    </row>
    <row r="470" spans="4:6" ht="15.75">
      <c r="D470" s="9"/>
      <c r="E470" s="9"/>
      <c r="F470" s="9"/>
    </row>
    <row r="471" spans="4:6" ht="15.75">
      <c r="D471" s="9"/>
      <c r="E471" s="9"/>
      <c r="F471" s="9"/>
    </row>
    <row r="472" spans="4:6" ht="15.75">
      <c r="D472" s="9"/>
      <c r="E472" s="9"/>
      <c r="F472" s="9"/>
    </row>
    <row r="473" spans="4:6" ht="15.75">
      <c r="D473" s="9"/>
      <c r="E473" s="9"/>
      <c r="F473" s="9"/>
    </row>
    <row r="474" spans="4:6" ht="15.75">
      <c r="D474" s="9"/>
      <c r="E474" s="9"/>
      <c r="F474" s="9"/>
    </row>
    <row r="475" spans="4:6" ht="15.75">
      <c r="D475" s="9"/>
      <c r="E475" s="9"/>
      <c r="F475" s="9"/>
    </row>
    <row r="476" spans="4:6" ht="15.75">
      <c r="D476" s="9"/>
      <c r="E476" s="9"/>
      <c r="F476" s="9"/>
    </row>
    <row r="477" spans="4:6" ht="15.75">
      <c r="D477" s="9"/>
      <c r="E477" s="9"/>
      <c r="F477" s="9"/>
    </row>
    <row r="478" spans="4:6" ht="15.75">
      <c r="D478" s="9"/>
      <c r="E478" s="9"/>
      <c r="F478" s="9"/>
    </row>
    <row r="479" spans="4:6" ht="15.75">
      <c r="D479" s="9"/>
      <c r="E479" s="9"/>
      <c r="F479" s="9"/>
    </row>
    <row r="480" spans="4:6" ht="15.75">
      <c r="D480" s="9"/>
      <c r="E480" s="9"/>
      <c r="F480" s="9"/>
    </row>
    <row r="481" spans="4:6" ht="15.75">
      <c r="D481" s="9"/>
      <c r="E481" s="9"/>
      <c r="F481" s="9"/>
    </row>
    <row r="482" spans="4:6" ht="15.75">
      <c r="D482" s="9"/>
      <c r="E482" s="9"/>
      <c r="F482" s="9"/>
    </row>
    <row r="483" spans="4:6" ht="15.75">
      <c r="D483" s="9"/>
      <c r="E483" s="9"/>
      <c r="F483" s="9"/>
    </row>
    <row r="484" spans="4:6" ht="15.75">
      <c r="D484" s="9"/>
      <c r="E484" s="9"/>
      <c r="F484" s="9"/>
    </row>
    <row r="485" spans="4:6" ht="15.75">
      <c r="D485" s="9"/>
      <c r="E485" s="9"/>
      <c r="F485" s="9"/>
    </row>
    <row r="486" spans="4:6" ht="15.75">
      <c r="D486" s="9"/>
      <c r="E486" s="9"/>
      <c r="F486" s="9"/>
    </row>
    <row r="487" spans="4:6" ht="15.75">
      <c r="D487" s="9"/>
      <c r="E487" s="9"/>
      <c r="F487" s="9"/>
    </row>
    <row r="488" spans="4:6" ht="15.75">
      <c r="D488" s="9"/>
      <c r="E488" s="9"/>
      <c r="F488" s="9"/>
    </row>
    <row r="489" spans="4:6" ht="15.75">
      <c r="D489" s="9"/>
      <c r="E489" s="9"/>
      <c r="F489" s="9"/>
    </row>
    <row r="490" spans="4:6" ht="15.75">
      <c r="D490" s="9"/>
      <c r="E490" s="9"/>
      <c r="F490" s="9"/>
    </row>
    <row r="491" spans="4:6" ht="15.75">
      <c r="D491" s="9"/>
      <c r="E491" s="9"/>
      <c r="F491" s="9"/>
    </row>
    <row r="492" spans="4:6" ht="15.75">
      <c r="D492" s="9"/>
      <c r="E492" s="9"/>
      <c r="F492" s="9"/>
    </row>
    <row r="493" spans="4:6" ht="15.75">
      <c r="D493" s="9"/>
      <c r="E493" s="9"/>
      <c r="F493" s="9"/>
    </row>
    <row r="494" spans="4:6" ht="15.75">
      <c r="D494" s="9"/>
      <c r="E494" s="9"/>
      <c r="F494" s="9"/>
    </row>
    <row r="495" spans="4:6" ht="15.75">
      <c r="D495" s="9"/>
      <c r="E495" s="9"/>
      <c r="F495" s="9"/>
    </row>
    <row r="496" spans="4:6" ht="15.75">
      <c r="D496" s="9"/>
      <c r="E496" s="9"/>
      <c r="F496" s="9"/>
    </row>
    <row r="497" spans="4:6" ht="15.75">
      <c r="D497" s="9"/>
      <c r="E497" s="9"/>
      <c r="F497" s="9"/>
    </row>
    <row r="498" spans="4:6" ht="15.75">
      <c r="D498" s="9"/>
      <c r="E498" s="9"/>
      <c r="F498" s="9"/>
    </row>
    <row r="499" spans="4:6" ht="15.75">
      <c r="D499" s="9"/>
      <c r="E499" s="9"/>
      <c r="F499" s="9"/>
    </row>
    <row r="500" spans="4:6" ht="15.75">
      <c r="D500" s="9"/>
      <c r="E500" s="9"/>
      <c r="F500" s="9"/>
    </row>
    <row r="501" spans="4:6" ht="15.75">
      <c r="D501" s="9"/>
      <c r="E501" s="9"/>
      <c r="F501" s="9"/>
    </row>
    <row r="502" spans="4:6" ht="15.75">
      <c r="D502" s="9"/>
      <c r="E502" s="9"/>
      <c r="F502" s="9"/>
    </row>
    <row r="503" spans="4:6" ht="15.75">
      <c r="D503" s="9"/>
      <c r="E503" s="9"/>
      <c r="F503" s="9"/>
    </row>
    <row r="504" spans="4:6" ht="15.75">
      <c r="D504" s="9"/>
      <c r="E504" s="9"/>
      <c r="F504" s="9"/>
    </row>
    <row r="505" spans="4:6" ht="15.75">
      <c r="D505" s="9"/>
      <c r="E505" s="9"/>
      <c r="F505" s="9"/>
    </row>
    <row r="506" spans="4:6" ht="15.75">
      <c r="D506" s="9"/>
      <c r="E506" s="9"/>
      <c r="F506" s="9"/>
    </row>
    <row r="507" spans="4:6" ht="15.75">
      <c r="D507" s="9"/>
      <c r="E507" s="9"/>
      <c r="F507" s="9"/>
    </row>
    <row r="508" spans="4:6" ht="15.75">
      <c r="D508" s="9"/>
      <c r="E508" s="9"/>
      <c r="F508" s="9"/>
    </row>
    <row r="509" spans="4:6" ht="15.75">
      <c r="D509" s="9"/>
      <c r="E509" s="9"/>
      <c r="F509" s="9"/>
    </row>
    <row r="510" spans="4:6" ht="15.75">
      <c r="D510" s="9"/>
      <c r="E510" s="9"/>
      <c r="F510" s="9"/>
    </row>
    <row r="511" spans="4:6" ht="15.75">
      <c r="D511" s="9"/>
      <c r="E511" s="9"/>
      <c r="F511" s="9"/>
    </row>
    <row r="512" spans="4:6" ht="15.75">
      <c r="D512" s="9"/>
      <c r="E512" s="9"/>
      <c r="F512" s="9"/>
    </row>
    <row r="513" spans="4:6" ht="15.75">
      <c r="D513" s="9"/>
      <c r="E513" s="9"/>
      <c r="F513" s="9"/>
    </row>
    <row r="514" spans="4:6" ht="15.75">
      <c r="D514" s="9"/>
      <c r="E514" s="9"/>
      <c r="F514" s="9"/>
    </row>
    <row r="515" spans="4:6" ht="15.75">
      <c r="D515" s="9"/>
      <c r="E515" s="9"/>
      <c r="F515" s="9"/>
    </row>
    <row r="516" spans="4:6" ht="15.75">
      <c r="D516" s="9"/>
      <c r="E516" s="9"/>
      <c r="F516" s="9"/>
    </row>
    <row r="517" spans="4:6" ht="15.75">
      <c r="D517" s="9"/>
      <c r="E517" s="9"/>
      <c r="F517" s="9"/>
    </row>
    <row r="518" spans="4:6" ht="15.75">
      <c r="D518" s="9"/>
      <c r="E518" s="9"/>
      <c r="F518" s="9"/>
    </row>
    <row r="519" spans="4:6" ht="15.75">
      <c r="D519" s="9"/>
      <c r="E519" s="9"/>
      <c r="F519" s="9"/>
    </row>
    <row r="520" spans="4:6" ht="15.75">
      <c r="D520" s="9"/>
      <c r="E520" s="9"/>
      <c r="F520" s="9"/>
    </row>
    <row r="521" spans="4:6" ht="15.75">
      <c r="D521" s="9"/>
      <c r="E521" s="9"/>
      <c r="F521" s="9"/>
    </row>
    <row r="522" spans="4:6" ht="15.75">
      <c r="D522" s="9"/>
      <c r="E522" s="9"/>
      <c r="F522" s="9"/>
    </row>
    <row r="523" spans="4:6" ht="15.75">
      <c r="D523" s="9"/>
      <c r="E523" s="9"/>
      <c r="F523" s="9"/>
    </row>
    <row r="524" spans="4:6" ht="15.75">
      <c r="D524" s="9"/>
      <c r="E524" s="9"/>
      <c r="F524" s="9"/>
    </row>
    <row r="525" spans="4:6" ht="15.75">
      <c r="D525" s="9"/>
      <c r="E525" s="9"/>
      <c r="F525" s="9"/>
    </row>
    <row r="526" spans="4:6" ht="15.75">
      <c r="D526" s="9"/>
      <c r="E526" s="9"/>
      <c r="F526" s="9"/>
    </row>
    <row r="527" spans="4:6" ht="15.75">
      <c r="D527" s="9"/>
      <c r="E527" s="9"/>
      <c r="F527" s="9"/>
    </row>
    <row r="528" spans="4:6" ht="15.75">
      <c r="D528" s="9"/>
      <c r="E528" s="9"/>
      <c r="F528" s="9"/>
    </row>
    <row r="529" spans="4:6" ht="15.75">
      <c r="D529" s="9"/>
      <c r="E529" s="9"/>
      <c r="F529" s="9"/>
    </row>
    <row r="530" spans="4:6" ht="15.75">
      <c r="D530" s="9"/>
      <c r="E530" s="9"/>
      <c r="F530" s="9"/>
    </row>
    <row r="531" spans="4:6" ht="15.75">
      <c r="D531" s="9"/>
      <c r="E531" s="9"/>
      <c r="F531" s="9"/>
    </row>
    <row r="532" spans="4:6" ht="15.75">
      <c r="D532" s="9"/>
      <c r="E532" s="9"/>
      <c r="F532" s="9"/>
    </row>
    <row r="533" spans="4:6" ht="15.75">
      <c r="D533" s="9"/>
      <c r="E533" s="9"/>
      <c r="F533" s="9"/>
    </row>
    <row r="534" spans="4:6" ht="15.75">
      <c r="D534" s="9"/>
      <c r="E534" s="9"/>
      <c r="F534" s="9"/>
    </row>
    <row r="535" spans="4:6" ht="15.75">
      <c r="D535" s="9"/>
      <c r="E535" s="9"/>
      <c r="F535" s="9"/>
    </row>
    <row r="536" spans="4:6" ht="15.75">
      <c r="D536" s="9"/>
      <c r="E536" s="9"/>
      <c r="F536" s="9"/>
    </row>
    <row r="537" spans="4:6" ht="15.75">
      <c r="D537" s="9"/>
      <c r="E537" s="9"/>
      <c r="F537" s="9"/>
    </row>
    <row r="538" spans="4:6" ht="15.75">
      <c r="D538" s="9"/>
      <c r="E538" s="9"/>
      <c r="F538" s="9"/>
    </row>
    <row r="539" spans="4:6" ht="15.75">
      <c r="D539" s="9"/>
      <c r="E539" s="9"/>
      <c r="F539" s="9"/>
    </row>
    <row r="540" spans="4:6" ht="15.75">
      <c r="D540" s="9"/>
      <c r="E540" s="9"/>
      <c r="F540" s="9"/>
    </row>
    <row r="541" spans="4:6" ht="15.75">
      <c r="D541" s="9"/>
      <c r="E541" s="9"/>
      <c r="F541" s="9"/>
    </row>
    <row r="542" spans="4:6" ht="15.75">
      <c r="D542" s="9"/>
      <c r="E542" s="9"/>
      <c r="F542" s="9"/>
    </row>
    <row r="543" spans="4:6" ht="15.75">
      <c r="D543" s="9"/>
      <c r="E543" s="9"/>
      <c r="F543" s="9"/>
    </row>
    <row r="544" spans="4:6" ht="15.75">
      <c r="D544" s="9"/>
      <c r="E544" s="9"/>
      <c r="F544" s="9"/>
    </row>
    <row r="545" spans="4:6" ht="15.75">
      <c r="D545" s="9"/>
      <c r="E545" s="9"/>
      <c r="F545" s="9"/>
    </row>
    <row r="546" spans="4:6" ht="15.75">
      <c r="D546" s="9"/>
      <c r="E546" s="9"/>
      <c r="F546" s="9"/>
    </row>
    <row r="547" spans="4:6" ht="15.75">
      <c r="D547" s="9"/>
      <c r="E547" s="9"/>
      <c r="F547" s="9"/>
    </row>
    <row r="548" spans="4:6" ht="15.75">
      <c r="D548" s="9"/>
      <c r="E548" s="9"/>
      <c r="F548" s="9"/>
    </row>
    <row r="549" spans="4:6" ht="15.75">
      <c r="D549" s="9"/>
      <c r="E549" s="9"/>
      <c r="F549" s="9"/>
    </row>
    <row r="550" spans="4:6" ht="15.75">
      <c r="D550" s="9"/>
      <c r="E550" s="9"/>
      <c r="F550" s="9"/>
    </row>
    <row r="551" spans="4:6" ht="15.75">
      <c r="D551" s="9"/>
      <c r="E551" s="9"/>
      <c r="F551" s="9"/>
    </row>
    <row r="552" spans="4:6" ht="15.75">
      <c r="D552" s="9"/>
      <c r="E552" s="9"/>
      <c r="F552" s="9"/>
    </row>
    <row r="553" spans="4:6" ht="15.75">
      <c r="D553" s="9"/>
      <c r="E553" s="9"/>
      <c r="F553" s="9"/>
    </row>
    <row r="554" spans="4:6" ht="15.75">
      <c r="D554" s="9"/>
      <c r="E554" s="9"/>
      <c r="F554" s="9"/>
    </row>
    <row r="555" spans="4:6" ht="15.75">
      <c r="D555" s="9"/>
      <c r="E555" s="9"/>
      <c r="F555" s="9"/>
    </row>
    <row r="556" spans="4:6" ht="15.75">
      <c r="D556" s="9"/>
      <c r="E556" s="9"/>
      <c r="F556" s="9"/>
    </row>
    <row r="557" spans="4:6" ht="15.75">
      <c r="D557" s="9"/>
      <c r="E557" s="9"/>
      <c r="F557" s="9"/>
    </row>
    <row r="558" spans="4:6" ht="15.75">
      <c r="D558" s="9"/>
      <c r="E558" s="9"/>
      <c r="F558" s="9"/>
    </row>
    <row r="559" spans="4:6" ht="15.75">
      <c r="D559" s="9"/>
      <c r="E559" s="9"/>
      <c r="F559" s="9"/>
    </row>
    <row r="560" spans="4:6" ht="15.75">
      <c r="D560" s="9"/>
      <c r="E560" s="9"/>
      <c r="F560" s="9"/>
    </row>
    <row r="561" spans="4:6" ht="15.75">
      <c r="D561" s="9"/>
      <c r="E561" s="9"/>
      <c r="F561" s="9"/>
    </row>
    <row r="562" spans="4:6" ht="15.75">
      <c r="D562" s="9"/>
      <c r="E562" s="9"/>
      <c r="F562" s="9"/>
    </row>
    <row r="563" spans="4:6" ht="15.75">
      <c r="D563" s="9"/>
      <c r="E563" s="9"/>
      <c r="F563" s="9"/>
    </row>
    <row r="564" spans="4:6" ht="15.75">
      <c r="D564" s="9"/>
      <c r="E564" s="9"/>
      <c r="F564" s="9"/>
    </row>
    <row r="565" spans="4:6" ht="15.75">
      <c r="D565" s="9"/>
      <c r="E565" s="9"/>
      <c r="F565" s="9"/>
    </row>
    <row r="566" spans="4:6" ht="15.75">
      <c r="D566" s="9"/>
      <c r="E566" s="9"/>
      <c r="F566" s="9"/>
    </row>
    <row r="567" spans="4:6" ht="15.75">
      <c r="D567" s="9"/>
      <c r="E567" s="9"/>
      <c r="F567" s="9"/>
    </row>
    <row r="568" spans="4:6" ht="15.75">
      <c r="D568" s="9"/>
      <c r="E568" s="9"/>
      <c r="F568" s="9"/>
    </row>
    <row r="569" spans="4:6" ht="15.75">
      <c r="D569" s="9"/>
      <c r="E569" s="9"/>
      <c r="F569" s="9"/>
    </row>
    <row r="570" spans="4:6" ht="15.75">
      <c r="D570" s="9"/>
      <c r="E570" s="9"/>
      <c r="F570" s="9"/>
    </row>
    <row r="571" spans="4:6" ht="15.75">
      <c r="D571" s="9"/>
      <c r="E571" s="9"/>
      <c r="F571" s="9"/>
    </row>
    <row r="572" spans="4:6" ht="15.75">
      <c r="D572" s="9"/>
      <c r="E572" s="9"/>
      <c r="F572" s="9"/>
    </row>
    <row r="573" spans="4:6" ht="15.75">
      <c r="D573" s="9"/>
      <c r="E573" s="9"/>
      <c r="F573" s="9"/>
    </row>
    <row r="574" spans="4:6" ht="15.75">
      <c r="D574" s="9"/>
      <c r="E574" s="9"/>
      <c r="F574" s="9"/>
    </row>
    <row r="575" spans="4:6" ht="15.75">
      <c r="D575" s="9"/>
      <c r="E575" s="9"/>
      <c r="F575" s="9"/>
    </row>
    <row r="576" spans="4:6" ht="15.75">
      <c r="D576" s="9"/>
      <c r="E576" s="9"/>
      <c r="F576" s="9"/>
    </row>
    <row r="577" spans="4:6" ht="15.75">
      <c r="D577" s="9"/>
      <c r="E577" s="9"/>
      <c r="F577" s="9"/>
    </row>
    <row r="578" spans="4:6" ht="15.75">
      <c r="D578" s="9"/>
      <c r="E578" s="9"/>
      <c r="F578" s="9"/>
    </row>
    <row r="579" spans="4:6" ht="15.75">
      <c r="D579" s="9"/>
      <c r="E579" s="9"/>
      <c r="F579" s="9"/>
    </row>
    <row r="580" spans="4:6" ht="15.75">
      <c r="D580" s="9"/>
      <c r="E580" s="9"/>
      <c r="F580" s="9"/>
    </row>
    <row r="581" spans="4:6" ht="15.75">
      <c r="D581" s="9"/>
      <c r="E581" s="9"/>
      <c r="F581" s="9"/>
    </row>
    <row r="582" spans="4:6" ht="15.75">
      <c r="D582" s="9"/>
      <c r="E582" s="9"/>
      <c r="F582" s="9"/>
    </row>
    <row r="583" spans="4:6" ht="15.75">
      <c r="D583" s="9"/>
      <c r="E583" s="9"/>
      <c r="F583" s="9"/>
    </row>
    <row r="584" spans="4:6" ht="15.75">
      <c r="D584" s="9"/>
      <c r="E584" s="9"/>
      <c r="F584" s="9"/>
    </row>
    <row r="585" spans="4:6" ht="15.75">
      <c r="D585" s="9"/>
      <c r="E585" s="9"/>
      <c r="F585" s="9"/>
    </row>
    <row r="586" spans="4:6" ht="15.75">
      <c r="D586" s="9"/>
      <c r="E586" s="9"/>
      <c r="F586" s="9"/>
    </row>
    <row r="587" spans="4:6" ht="15.75">
      <c r="D587" s="9"/>
      <c r="E587" s="9"/>
      <c r="F587" s="9"/>
    </row>
    <row r="588" spans="4:6" ht="15.75">
      <c r="D588" s="9"/>
      <c r="E588" s="9"/>
      <c r="F588" s="9"/>
    </row>
    <row r="589" spans="4:6" ht="15.75">
      <c r="D589" s="9"/>
      <c r="E589" s="9"/>
      <c r="F589" s="9"/>
    </row>
    <row r="590" spans="4:6" ht="15.75">
      <c r="D590" s="9"/>
      <c r="E590" s="9"/>
      <c r="F590" s="9"/>
    </row>
    <row r="591" spans="4:6" ht="15.75">
      <c r="D591" s="9"/>
      <c r="E591" s="9"/>
      <c r="F591" s="9"/>
    </row>
    <row r="592" spans="4:6" ht="15.75">
      <c r="D592" s="9"/>
      <c r="E592" s="9"/>
      <c r="F592" s="9"/>
    </row>
    <row r="593" spans="4:6" ht="15.75">
      <c r="D593" s="9"/>
      <c r="E593" s="9"/>
      <c r="F593" s="9"/>
    </row>
    <row r="594" spans="4:6" ht="15.75">
      <c r="D594" s="9"/>
      <c r="E594" s="9"/>
      <c r="F594" s="9"/>
    </row>
    <row r="595" spans="4:6" ht="15.75">
      <c r="D595" s="9"/>
      <c r="E595" s="9"/>
      <c r="F595" s="9"/>
    </row>
    <row r="596" spans="4:6" ht="15.75">
      <c r="D596" s="9"/>
      <c r="E596" s="9"/>
      <c r="F596" s="9"/>
    </row>
    <row r="597" spans="4:6" ht="15.75">
      <c r="D597" s="9"/>
      <c r="E597" s="9"/>
      <c r="F597" s="9"/>
    </row>
    <row r="598" spans="4:6" ht="15.75">
      <c r="D598" s="9"/>
      <c r="E598" s="9"/>
      <c r="F598" s="9"/>
    </row>
    <row r="599" spans="4:6" ht="15.75">
      <c r="D599" s="9"/>
      <c r="E599" s="9"/>
      <c r="F599" s="9"/>
    </row>
    <row r="600" spans="4:6" ht="15.75">
      <c r="D600" s="9"/>
      <c r="E600" s="9"/>
      <c r="F600" s="9"/>
    </row>
    <row r="601" spans="4:6" ht="15.75">
      <c r="D601" s="9"/>
      <c r="E601" s="9"/>
      <c r="F601" s="9"/>
    </row>
    <row r="602" spans="4:6" ht="15.75">
      <c r="D602" s="9"/>
      <c r="E602" s="9"/>
      <c r="F602" s="9"/>
    </row>
    <row r="603" spans="4:6" ht="15.75">
      <c r="D603" s="9"/>
      <c r="E603" s="9"/>
      <c r="F603" s="9"/>
    </row>
    <row r="604" spans="4:6" ht="15.75">
      <c r="D604" s="9"/>
      <c r="E604" s="9"/>
      <c r="F604" s="9"/>
    </row>
    <row r="605" spans="4:6" ht="15.75">
      <c r="D605" s="9"/>
      <c r="E605" s="9"/>
      <c r="F605" s="9"/>
    </row>
    <row r="606" spans="4:6" ht="15.75">
      <c r="D606" s="9"/>
      <c r="E606" s="9"/>
      <c r="F606" s="9"/>
    </row>
    <row r="607" spans="4:6" ht="15.75">
      <c r="D607" s="9"/>
      <c r="E607" s="9"/>
      <c r="F607" s="9"/>
    </row>
    <row r="608" spans="4:6" ht="15.75">
      <c r="D608" s="9"/>
      <c r="E608" s="9"/>
      <c r="F608" s="9"/>
    </row>
    <row r="609" spans="4:6" ht="15.75">
      <c r="D609" s="9"/>
      <c r="E609" s="9"/>
      <c r="F609" s="9"/>
    </row>
    <row r="610" spans="4:6" ht="15.75">
      <c r="D610" s="9"/>
      <c r="E610" s="9"/>
      <c r="F610" s="9"/>
    </row>
    <row r="611" spans="4:6" ht="15.75">
      <c r="D611" s="9"/>
      <c r="E611" s="9"/>
      <c r="F611" s="9"/>
    </row>
    <row r="612" spans="4:6" ht="15.75">
      <c r="D612" s="9"/>
      <c r="E612" s="9"/>
      <c r="F612" s="9"/>
    </row>
    <row r="613" spans="4:6" ht="15.75">
      <c r="D613" s="9"/>
      <c r="E613" s="9"/>
      <c r="F613" s="9"/>
    </row>
    <row r="614" spans="4:6" ht="15.75">
      <c r="D614" s="9"/>
      <c r="E614" s="9"/>
      <c r="F614" s="9"/>
    </row>
    <row r="615" spans="4:6" ht="15.75">
      <c r="D615" s="9"/>
      <c r="E615" s="9"/>
      <c r="F615" s="9"/>
    </row>
    <row r="616" spans="4:6" ht="15.75">
      <c r="D616" s="9"/>
      <c r="E616" s="9"/>
      <c r="F616" s="9"/>
    </row>
    <row r="617" spans="4:6" ht="15.75">
      <c r="D617" s="9"/>
      <c r="E617" s="9"/>
      <c r="F617" s="9"/>
    </row>
    <row r="618" spans="4:6" ht="15.75">
      <c r="D618" s="9"/>
      <c r="E618" s="9"/>
      <c r="F618" s="9"/>
    </row>
    <row r="619" spans="4:6" ht="15.75">
      <c r="D619" s="9"/>
      <c r="E619" s="9"/>
      <c r="F619" s="9"/>
    </row>
    <row r="620" spans="4:6" ht="15.75">
      <c r="D620" s="9"/>
      <c r="E620" s="9"/>
      <c r="F620" s="9"/>
    </row>
    <row r="621" spans="4:6" ht="15.75">
      <c r="D621" s="9"/>
      <c r="E621" s="9"/>
      <c r="F621" s="9"/>
    </row>
    <row r="622" spans="4:6" ht="15.75">
      <c r="D622" s="9"/>
      <c r="E622" s="9"/>
      <c r="F622" s="9"/>
    </row>
    <row r="623" spans="4:6" ht="15.75">
      <c r="D623" s="9"/>
      <c r="E623" s="9"/>
      <c r="F623" s="9"/>
    </row>
    <row r="624" spans="4:6" ht="15.75">
      <c r="D624" s="9"/>
      <c r="E624" s="9"/>
      <c r="F624" s="9"/>
    </row>
    <row r="625" spans="4:6" ht="15.75">
      <c r="D625" s="9"/>
      <c r="E625" s="9"/>
      <c r="F625" s="9"/>
    </row>
    <row r="626" spans="4:6" ht="15.75">
      <c r="D626" s="9"/>
      <c r="E626" s="9"/>
      <c r="F626" s="9"/>
    </row>
    <row r="627" spans="4:6" ht="15.75">
      <c r="D627" s="9"/>
      <c r="E627" s="9"/>
      <c r="F627" s="9"/>
    </row>
    <row r="628" spans="4:6" ht="15.75">
      <c r="D628" s="9"/>
      <c r="E628" s="9"/>
      <c r="F628" s="9"/>
    </row>
    <row r="629" spans="4:6" ht="15.75">
      <c r="D629" s="9"/>
      <c r="E629" s="9"/>
      <c r="F629" s="9"/>
    </row>
    <row r="630" spans="4:6" ht="15.75">
      <c r="D630" s="9"/>
      <c r="E630" s="9"/>
      <c r="F630" s="9"/>
    </row>
    <row r="631" spans="4:6" ht="15.75">
      <c r="D631" s="9"/>
      <c r="E631" s="9"/>
      <c r="F631" s="9"/>
    </row>
    <row r="632" spans="4:6" ht="15.75">
      <c r="D632" s="9"/>
      <c r="E632" s="9"/>
      <c r="F632" s="9"/>
    </row>
    <row r="633" spans="4:6" ht="15.75">
      <c r="D633" s="9"/>
      <c r="E633" s="9"/>
      <c r="F633" s="9"/>
    </row>
    <row r="634" spans="4:6" ht="15.75">
      <c r="D634" s="9"/>
      <c r="E634" s="9"/>
      <c r="F634" s="9"/>
    </row>
    <row r="635" spans="4:6" ht="15.75">
      <c r="D635" s="9"/>
      <c r="E635" s="9"/>
      <c r="F635" s="9"/>
    </row>
    <row r="636" spans="4:6" ht="15.75">
      <c r="D636" s="9"/>
      <c r="E636" s="9"/>
      <c r="F636" s="9"/>
    </row>
    <row r="637" spans="4:6" ht="15.75">
      <c r="D637" s="9"/>
      <c r="E637" s="9"/>
      <c r="F637" s="9"/>
    </row>
    <row r="638" spans="4:6" ht="15.75">
      <c r="D638" s="9"/>
      <c r="E638" s="9"/>
      <c r="F638" s="9"/>
    </row>
    <row r="639" spans="4:6" ht="15.75">
      <c r="D639" s="9"/>
      <c r="E639" s="9"/>
      <c r="F639" s="9"/>
    </row>
    <row r="640" spans="4:6" ht="15.75">
      <c r="D640" s="9"/>
      <c r="E640" s="9"/>
      <c r="F640" s="9"/>
    </row>
    <row r="641" spans="4:6" ht="15.75">
      <c r="D641" s="9"/>
      <c r="E641" s="9"/>
      <c r="F641" s="9"/>
    </row>
    <row r="642" spans="4:6" ht="15.75">
      <c r="D642" s="9"/>
      <c r="E642" s="9"/>
      <c r="F642" s="9"/>
    </row>
    <row r="643" spans="4:6" ht="15.75">
      <c r="D643" s="9"/>
      <c r="E643" s="9"/>
      <c r="F643" s="9"/>
    </row>
    <row r="644" spans="4:6" ht="15.75">
      <c r="D644" s="9"/>
      <c r="E644" s="9"/>
      <c r="F644" s="9"/>
    </row>
    <row r="645" spans="4:6" ht="15.75">
      <c r="D645" s="9"/>
      <c r="E645" s="9"/>
      <c r="F645" s="9"/>
    </row>
    <row r="646" spans="4:6" ht="15.75">
      <c r="D646" s="9"/>
      <c r="E646" s="9"/>
      <c r="F646" s="9"/>
    </row>
    <row r="647" spans="4:6" ht="15.75">
      <c r="D647" s="9"/>
      <c r="E647" s="9"/>
      <c r="F647" s="9"/>
    </row>
    <row r="648" spans="4:6" ht="15.75">
      <c r="D648" s="9"/>
      <c r="E648" s="9"/>
      <c r="F648" s="9"/>
    </row>
    <row r="649" spans="4:6" ht="15.75">
      <c r="D649" s="9"/>
      <c r="E649" s="9"/>
      <c r="F649" s="9"/>
    </row>
    <row r="650" spans="4:6" ht="15.75">
      <c r="D650" s="9"/>
      <c r="E650" s="9"/>
      <c r="F650" s="9"/>
    </row>
    <row r="651" spans="4:6" ht="15.75">
      <c r="D651" s="9"/>
      <c r="E651" s="9"/>
      <c r="F651" s="9"/>
    </row>
    <row r="652" spans="4:6" ht="15.75">
      <c r="D652" s="9"/>
      <c r="E652" s="9"/>
      <c r="F652" s="9"/>
    </row>
    <row r="653" spans="4:6" ht="15.75">
      <c r="D653" s="9"/>
      <c r="E653" s="9"/>
      <c r="F653" s="9"/>
    </row>
    <row r="654" spans="4:6" ht="15.75">
      <c r="D654" s="9"/>
      <c r="E654" s="9"/>
      <c r="F654" s="9"/>
    </row>
    <row r="655" spans="4:6" ht="15.75">
      <c r="D655" s="9"/>
      <c r="E655" s="9"/>
      <c r="F655" s="9"/>
    </row>
    <row r="656" spans="4:6" ht="15.75">
      <c r="D656" s="9"/>
      <c r="E656" s="9"/>
      <c r="F656" s="9"/>
    </row>
    <row r="657" spans="4:6" ht="15.75">
      <c r="D657" s="9"/>
      <c r="E657" s="9"/>
      <c r="F657" s="9"/>
    </row>
    <row r="658" spans="4:6" ht="15.75">
      <c r="D658" s="9"/>
      <c r="E658" s="9"/>
      <c r="F658" s="9"/>
    </row>
    <row r="659" spans="4:6" ht="15.75">
      <c r="D659" s="9"/>
      <c r="E659" s="9"/>
      <c r="F659" s="9"/>
    </row>
    <row r="660" spans="4:6" ht="15.75">
      <c r="D660" s="9"/>
      <c r="E660" s="9"/>
      <c r="F660" s="9"/>
    </row>
    <row r="661" spans="4:6" ht="15.75">
      <c r="D661" s="9"/>
      <c r="E661" s="9"/>
      <c r="F661" s="9"/>
    </row>
    <row r="662" spans="4:6" ht="15.75">
      <c r="D662" s="9"/>
      <c r="E662" s="9"/>
      <c r="F662" s="9"/>
    </row>
    <row r="663" spans="4:6" ht="15.75">
      <c r="D663" s="9"/>
      <c r="E663" s="9"/>
      <c r="F663" s="9"/>
    </row>
    <row r="664" spans="4:6" ht="15.75">
      <c r="D664" s="9"/>
      <c r="E664" s="9"/>
      <c r="F664" s="9"/>
    </row>
    <row r="665" spans="4:6" ht="15.75">
      <c r="D665" s="9"/>
      <c r="E665" s="9"/>
      <c r="F665" s="9"/>
    </row>
    <row r="666" spans="4:6" ht="15.75">
      <c r="D666" s="9"/>
      <c r="E666" s="9"/>
      <c r="F666" s="9"/>
    </row>
    <row r="667" spans="4:6" ht="15.75">
      <c r="D667" s="9"/>
      <c r="E667" s="9"/>
      <c r="F667" s="9"/>
    </row>
    <row r="668" spans="4:6" ht="15.75">
      <c r="D668" s="9"/>
      <c r="E668" s="9"/>
      <c r="F668" s="9"/>
    </row>
    <row r="669" spans="4:6" ht="15.75">
      <c r="D669" s="9"/>
      <c r="E669" s="9"/>
      <c r="F669" s="9"/>
    </row>
    <row r="670" spans="4:6" ht="15.75">
      <c r="D670" s="9"/>
      <c r="E670" s="9"/>
      <c r="F670" s="9"/>
    </row>
    <row r="671" spans="4:6" ht="15.75">
      <c r="D671" s="9"/>
      <c r="E671" s="9"/>
      <c r="F671" s="9"/>
    </row>
    <row r="672" spans="4:6" ht="15.75">
      <c r="D672" s="9"/>
      <c r="E672" s="9"/>
      <c r="F672" s="9"/>
    </row>
    <row r="673" spans="4:6" ht="15.75">
      <c r="D673" s="9"/>
      <c r="E673" s="9"/>
      <c r="F673" s="9"/>
    </row>
    <row r="674" spans="4:6" ht="15.75">
      <c r="D674" s="9"/>
      <c r="E674" s="9"/>
      <c r="F674" s="9"/>
    </row>
    <row r="675" spans="4:6" ht="15.75">
      <c r="D675" s="9"/>
      <c r="E675" s="9"/>
      <c r="F675" s="9"/>
    </row>
    <row r="676" spans="4:6" ht="15.75">
      <c r="D676" s="9"/>
      <c r="E676" s="9"/>
      <c r="F676" s="9"/>
    </row>
    <row r="677" spans="4:6" ht="15.75">
      <c r="D677" s="9"/>
      <c r="E677" s="9"/>
      <c r="F677" s="9"/>
    </row>
    <row r="678" spans="4:6" ht="15.75">
      <c r="D678" s="9"/>
      <c r="E678" s="9"/>
      <c r="F678" s="9"/>
    </row>
    <row r="679" spans="4:6" ht="15.75">
      <c r="D679" s="9"/>
      <c r="E679" s="9"/>
      <c r="F679" s="9"/>
    </row>
    <row r="680" spans="4:6" ht="15.75">
      <c r="D680" s="9"/>
      <c r="E680" s="9"/>
      <c r="F680" s="9"/>
    </row>
    <row r="681" spans="4:6" ht="15.75">
      <c r="D681" s="9"/>
      <c r="E681" s="9"/>
      <c r="F681" s="9"/>
    </row>
    <row r="682" spans="4:6" ht="15.75">
      <c r="D682" s="9"/>
      <c r="E682" s="9"/>
      <c r="F682" s="9"/>
    </row>
    <row r="683" spans="4:6" ht="15.75">
      <c r="D683" s="9"/>
      <c r="E683" s="9"/>
      <c r="F683" s="9"/>
    </row>
    <row r="684" spans="4:6" ht="15.75">
      <c r="D684" s="9"/>
      <c r="E684" s="9"/>
      <c r="F684" s="9"/>
    </row>
    <row r="685" spans="4:6" ht="15.75">
      <c r="D685" s="9"/>
      <c r="E685" s="9"/>
      <c r="F685" s="9"/>
    </row>
    <row r="686" spans="4:6" ht="15.75">
      <c r="D686" s="9"/>
      <c r="E686" s="9"/>
      <c r="F686" s="9"/>
    </row>
    <row r="687" spans="4:6" ht="15.75">
      <c r="D687" s="9"/>
      <c r="E687" s="9"/>
      <c r="F687" s="9"/>
    </row>
    <row r="688" spans="4:6" ht="15.75">
      <c r="D688" s="9"/>
      <c r="E688" s="9"/>
      <c r="F688" s="9"/>
    </row>
    <row r="689" spans="4:6" ht="15.75">
      <c r="D689" s="9"/>
      <c r="E689" s="9"/>
      <c r="F689" s="9"/>
    </row>
    <row r="690" spans="4:6" ht="15.75">
      <c r="D690" s="9"/>
      <c r="E690" s="9"/>
      <c r="F690" s="9"/>
    </row>
    <row r="691" spans="4:6" ht="15.75">
      <c r="D691" s="9"/>
      <c r="E691" s="9"/>
      <c r="F691" s="9"/>
    </row>
    <row r="692" spans="4:6" ht="15.75">
      <c r="D692" s="9"/>
      <c r="E692" s="9"/>
      <c r="F692" s="9"/>
    </row>
    <row r="693" spans="4:6" ht="15.75">
      <c r="D693" s="9"/>
      <c r="E693" s="9"/>
      <c r="F693" s="9"/>
    </row>
    <row r="694" spans="4:6" ht="15.75">
      <c r="D694" s="9"/>
      <c r="E694" s="9"/>
      <c r="F694" s="9"/>
    </row>
    <row r="695" spans="4:6" ht="15.75">
      <c r="D695" s="9"/>
      <c r="E695" s="9"/>
      <c r="F695" s="9"/>
    </row>
    <row r="696" spans="4:6" ht="15.75">
      <c r="D696" s="9"/>
      <c r="E696" s="9"/>
      <c r="F696" s="9"/>
    </row>
    <row r="697" spans="4:6" ht="15.75">
      <c r="D697" s="9"/>
      <c r="E697" s="9"/>
      <c r="F697" s="9"/>
    </row>
    <row r="698" spans="4:6" ht="15.75">
      <c r="D698" s="9"/>
      <c r="E698" s="9"/>
      <c r="F698" s="9"/>
    </row>
    <row r="699" spans="4:6" ht="15.75">
      <c r="D699" s="9"/>
      <c r="E699" s="9"/>
      <c r="F699" s="9"/>
    </row>
    <row r="700" spans="4:6" ht="15.75">
      <c r="D700" s="9"/>
      <c r="E700" s="9"/>
      <c r="F700" s="9"/>
    </row>
    <row r="701" spans="4:6" ht="15.75">
      <c r="D701" s="9"/>
      <c r="E701" s="9"/>
      <c r="F701" s="9"/>
    </row>
    <row r="702" spans="4:6" ht="15.75">
      <c r="D702" s="9"/>
      <c r="E702" s="9"/>
      <c r="F702" s="9"/>
    </row>
    <row r="703" spans="4:6" ht="15.75">
      <c r="D703" s="9"/>
      <c r="E703" s="9"/>
      <c r="F703" s="9"/>
    </row>
    <row r="704" spans="4:6" ht="15.75">
      <c r="D704" s="9"/>
      <c r="E704" s="9"/>
      <c r="F704" s="9"/>
    </row>
    <row r="705" spans="4:6" ht="15.75">
      <c r="D705" s="9"/>
      <c r="E705" s="9"/>
      <c r="F705" s="9"/>
    </row>
    <row r="706" spans="4:6" ht="15.75">
      <c r="D706" s="9"/>
      <c r="E706" s="9"/>
      <c r="F706" s="9"/>
    </row>
    <row r="707" spans="4:6" ht="15.75">
      <c r="D707" s="9"/>
      <c r="E707" s="9"/>
      <c r="F707" s="9"/>
    </row>
    <row r="708" spans="4:6" ht="15.75">
      <c r="D708" s="9"/>
      <c r="E708" s="9"/>
      <c r="F708" s="9"/>
    </row>
    <row r="709" spans="4:6" ht="15.75">
      <c r="D709" s="9"/>
      <c r="E709" s="9"/>
      <c r="F709" s="9"/>
    </row>
    <row r="710" spans="4:6" ht="15.75">
      <c r="D710" s="9"/>
      <c r="E710" s="9"/>
      <c r="F710" s="9"/>
    </row>
    <row r="711" spans="4:6" ht="15.75">
      <c r="D711" s="9"/>
      <c r="E711" s="9"/>
      <c r="F711" s="9"/>
    </row>
    <row r="712" spans="4:6" ht="15.75">
      <c r="D712" s="9"/>
      <c r="E712" s="9"/>
      <c r="F712" s="9"/>
    </row>
    <row r="713" spans="4:6" ht="15.75">
      <c r="D713" s="9"/>
      <c r="E713" s="9"/>
      <c r="F713" s="9"/>
    </row>
    <row r="714" spans="4:6" ht="15.75">
      <c r="D714" s="9"/>
      <c r="E714" s="9"/>
      <c r="F714" s="9"/>
    </row>
    <row r="715" spans="4:6" ht="15.75">
      <c r="D715" s="9"/>
      <c r="E715" s="9"/>
      <c r="F715" s="9"/>
    </row>
    <row r="716" spans="4:6" ht="15.75">
      <c r="D716" s="9"/>
      <c r="E716" s="9"/>
      <c r="F716" s="9"/>
    </row>
    <row r="717" spans="4:6" ht="15.75">
      <c r="D717" s="9"/>
      <c r="E717" s="9"/>
      <c r="F717" s="9"/>
    </row>
    <row r="718" spans="4:6" ht="15.75">
      <c r="D718" s="9"/>
      <c r="E718" s="9"/>
      <c r="F718" s="9"/>
    </row>
    <row r="719" spans="4:6" ht="15.75">
      <c r="D719" s="9"/>
      <c r="E719" s="9"/>
      <c r="F719" s="9"/>
    </row>
    <row r="720" spans="4:6" ht="15.75">
      <c r="D720" s="9"/>
      <c r="E720" s="9"/>
      <c r="F720" s="9"/>
    </row>
    <row r="721" spans="4:6" ht="15.75">
      <c r="D721" s="9"/>
      <c r="E721" s="9"/>
      <c r="F721" s="9"/>
    </row>
    <row r="722" spans="4:6" ht="15.75">
      <c r="D722" s="9"/>
      <c r="E722" s="9"/>
      <c r="F722" s="9"/>
    </row>
    <row r="723" spans="4:6" ht="15.75">
      <c r="D723" s="9"/>
      <c r="E723" s="9"/>
      <c r="F723" s="9"/>
    </row>
    <row r="724" spans="4:6" ht="15.75">
      <c r="D724" s="9"/>
      <c r="E724" s="9"/>
      <c r="F724" s="9"/>
    </row>
    <row r="725" spans="4:6" ht="15.75">
      <c r="D725" s="9"/>
      <c r="E725" s="9"/>
      <c r="F725" s="9"/>
    </row>
    <row r="726" spans="4:6" ht="15.75">
      <c r="D726" s="9"/>
      <c r="E726" s="9"/>
      <c r="F726" s="9"/>
    </row>
    <row r="727" spans="4:6" ht="15.75">
      <c r="D727" s="9"/>
      <c r="E727" s="9"/>
      <c r="F727" s="9"/>
    </row>
    <row r="728" spans="4:6" ht="15.75">
      <c r="D728" s="9"/>
      <c r="E728" s="9"/>
      <c r="F728" s="9"/>
    </row>
    <row r="729" spans="4:6" ht="15.75">
      <c r="D729" s="9"/>
      <c r="E729" s="9"/>
      <c r="F729" s="9"/>
    </row>
    <row r="730" spans="4:6" ht="15.75">
      <c r="D730" s="9"/>
      <c r="E730" s="9"/>
      <c r="F730" s="9"/>
    </row>
    <row r="731" spans="4:6" ht="15.75">
      <c r="D731" s="9"/>
      <c r="E731" s="9"/>
      <c r="F731" s="9"/>
    </row>
    <row r="732" spans="4:6" ht="15.75">
      <c r="D732" s="9"/>
      <c r="E732" s="9"/>
      <c r="F732" s="9"/>
    </row>
    <row r="733" spans="4:6" ht="15.75">
      <c r="D733" s="9"/>
      <c r="E733" s="9"/>
      <c r="F733" s="9"/>
    </row>
    <row r="734" spans="4:6" ht="15.75">
      <c r="D734" s="9"/>
      <c r="E734" s="9"/>
      <c r="F734" s="9"/>
    </row>
    <row r="735" spans="4:6" ht="15.75">
      <c r="D735" s="9"/>
      <c r="E735" s="9"/>
      <c r="F735" s="9"/>
    </row>
    <row r="736" spans="4:6" ht="15.75">
      <c r="D736" s="9"/>
      <c r="E736" s="9"/>
      <c r="F736" s="9"/>
    </row>
    <row r="737" spans="4:6" ht="15.75">
      <c r="D737" s="9"/>
      <c r="E737" s="9"/>
      <c r="F737" s="9"/>
    </row>
    <row r="738" spans="4:6" ht="15.75">
      <c r="D738" s="9"/>
      <c r="E738" s="9"/>
      <c r="F738" s="9"/>
    </row>
    <row r="739" spans="4:6" ht="15.75">
      <c r="D739" s="9"/>
      <c r="E739" s="9"/>
      <c r="F739" s="9"/>
    </row>
    <row r="740" spans="4:6" ht="15.75">
      <c r="D740" s="9"/>
      <c r="E740" s="9"/>
      <c r="F740" s="9"/>
    </row>
    <row r="741" spans="4:6" ht="15.75">
      <c r="D741" s="9"/>
      <c r="E741" s="9"/>
      <c r="F741" s="9"/>
    </row>
    <row r="742" spans="4:6" ht="15.75">
      <c r="D742" s="9"/>
      <c r="E742" s="9"/>
      <c r="F742" s="9"/>
    </row>
    <row r="743" spans="4:6" ht="15.75">
      <c r="D743" s="9"/>
      <c r="E743" s="9"/>
      <c r="F743" s="9"/>
    </row>
    <row r="744" spans="4:6" ht="15.75">
      <c r="D744" s="9"/>
      <c r="E744" s="9"/>
      <c r="F744" s="9"/>
    </row>
    <row r="745" spans="4:6" ht="15.75">
      <c r="D745" s="9"/>
      <c r="E745" s="9"/>
      <c r="F745" s="9"/>
    </row>
    <row r="746" spans="4:6" ht="15.75">
      <c r="D746" s="9"/>
      <c r="E746" s="9"/>
      <c r="F746" s="9"/>
    </row>
    <row r="747" spans="4:6" ht="15.75">
      <c r="D747" s="9"/>
      <c r="E747" s="9"/>
      <c r="F747" s="9"/>
    </row>
    <row r="748" spans="4:6" ht="15.75">
      <c r="D748" s="9"/>
      <c r="E748" s="9"/>
      <c r="F748" s="9"/>
    </row>
    <row r="749" spans="4:6" ht="15.75">
      <c r="D749" s="9"/>
      <c r="E749" s="9"/>
      <c r="F749" s="9"/>
    </row>
    <row r="750" spans="4:6" ht="15.75">
      <c r="D750" s="9"/>
      <c r="E750" s="9"/>
      <c r="F750" s="9"/>
    </row>
    <row r="751" spans="4:6" ht="15.75">
      <c r="D751" s="9"/>
      <c r="E751" s="9"/>
      <c r="F751" s="9"/>
    </row>
    <row r="752" spans="4:6" ht="15.75">
      <c r="D752" s="9"/>
      <c r="E752" s="9"/>
      <c r="F752" s="9"/>
    </row>
    <row r="753" spans="4:6" ht="15.75">
      <c r="D753" s="9"/>
      <c r="E753" s="9"/>
      <c r="F753" s="9"/>
    </row>
    <row r="754" spans="4:6" ht="15.75">
      <c r="D754" s="9"/>
      <c r="E754" s="9"/>
      <c r="F754" s="9"/>
    </row>
    <row r="755" spans="4:6" ht="15.75">
      <c r="D755" s="9"/>
      <c r="E755" s="9"/>
      <c r="F755" s="9"/>
    </row>
    <row r="756" spans="4:6" ht="15.75">
      <c r="D756" s="9"/>
      <c r="E756" s="9"/>
      <c r="F756" s="9"/>
    </row>
    <row r="757" spans="4:6" ht="15.75">
      <c r="D757" s="9"/>
      <c r="E757" s="9"/>
      <c r="F757" s="9"/>
    </row>
    <row r="758" spans="4:6" ht="15.75">
      <c r="D758" s="9"/>
      <c r="E758" s="9"/>
      <c r="F758" s="9"/>
    </row>
    <row r="759" spans="4:6" ht="15.75">
      <c r="D759" s="9"/>
      <c r="E759" s="9"/>
      <c r="F759" s="9"/>
    </row>
    <row r="760" spans="4:6" ht="15.75">
      <c r="D760" s="9"/>
      <c r="E760" s="9"/>
      <c r="F760" s="9"/>
    </row>
    <row r="761" spans="4:6" ht="15.75">
      <c r="D761" s="9"/>
      <c r="E761" s="9"/>
      <c r="F761" s="9"/>
    </row>
    <row r="762" spans="4:6" ht="15.75">
      <c r="D762" s="9"/>
      <c r="E762" s="9"/>
      <c r="F762" s="9"/>
    </row>
    <row r="763" spans="4:6" ht="15.75">
      <c r="D763" s="9"/>
      <c r="E763" s="9"/>
      <c r="F763" s="9"/>
    </row>
    <row r="764" spans="4:6" ht="15.75">
      <c r="D764" s="9"/>
      <c r="E764" s="9"/>
      <c r="F764" s="9"/>
    </row>
    <row r="765" spans="4:6" ht="15.75">
      <c r="D765" s="9"/>
      <c r="E765" s="9"/>
      <c r="F765" s="9"/>
    </row>
    <row r="766" spans="4:6" ht="15.75">
      <c r="D766" s="9"/>
      <c r="E766" s="9"/>
      <c r="F766" s="9"/>
    </row>
    <row r="767" spans="4:6" ht="15.75">
      <c r="D767" s="9"/>
      <c r="E767" s="9"/>
      <c r="F767" s="9"/>
    </row>
    <row r="768" spans="4:6" ht="15.75">
      <c r="D768" s="9"/>
      <c r="E768" s="9"/>
      <c r="F768" s="9"/>
    </row>
    <row r="769" spans="4:6" ht="15.75">
      <c r="D769" s="9"/>
      <c r="E769" s="9"/>
      <c r="F769" s="9"/>
    </row>
    <row r="770" spans="4:6" ht="15.75">
      <c r="D770" s="9"/>
      <c r="E770" s="9"/>
      <c r="F770" s="9"/>
    </row>
    <row r="771" spans="4:6" ht="15.75">
      <c r="D771" s="9"/>
      <c r="E771" s="9"/>
      <c r="F771" s="9"/>
    </row>
    <row r="772" spans="4:6" ht="15.75">
      <c r="D772" s="9"/>
      <c r="E772" s="9"/>
      <c r="F772" s="9"/>
    </row>
    <row r="773" spans="4:6" ht="15.75">
      <c r="D773" s="9"/>
      <c r="E773" s="9"/>
      <c r="F773" s="9"/>
    </row>
    <row r="774" spans="4:6" ht="15.75">
      <c r="D774" s="9"/>
      <c r="E774" s="9"/>
      <c r="F774" s="9"/>
    </row>
    <row r="775" spans="4:6" ht="15.75">
      <c r="D775" s="9"/>
      <c r="E775" s="9"/>
      <c r="F775" s="9"/>
    </row>
    <row r="776" spans="4:6" ht="15.75">
      <c r="D776" s="9"/>
      <c r="E776" s="9"/>
      <c r="F776" s="9"/>
    </row>
    <row r="777" spans="4:6" ht="15.75">
      <c r="D777" s="9"/>
      <c r="E777" s="9"/>
      <c r="F777" s="9"/>
    </row>
    <row r="778" spans="4:6" ht="15.75">
      <c r="D778" s="9"/>
      <c r="E778" s="9"/>
      <c r="F778" s="9"/>
    </row>
    <row r="779" spans="4:6" ht="15.75">
      <c r="D779" s="9"/>
      <c r="E779" s="9"/>
      <c r="F779" s="9"/>
    </row>
    <row r="780" spans="4:6" ht="15.75">
      <c r="D780" s="9"/>
      <c r="E780" s="9"/>
      <c r="F780" s="9"/>
    </row>
    <row r="781" spans="4:6" ht="15.75">
      <c r="D781" s="9"/>
      <c r="E781" s="9"/>
      <c r="F781" s="9"/>
    </row>
    <row r="782" spans="4:6" ht="15.75">
      <c r="D782" s="9"/>
      <c r="E782" s="9"/>
      <c r="F782" s="9"/>
    </row>
    <row r="783" spans="4:6" ht="15.75">
      <c r="D783" s="9"/>
      <c r="E783" s="9"/>
      <c r="F783" s="9"/>
    </row>
    <row r="784" spans="4:6" ht="15.75">
      <c r="D784" s="9"/>
      <c r="E784" s="9"/>
      <c r="F784" s="9"/>
    </row>
    <row r="785" spans="4:6" ht="15.75">
      <c r="D785" s="9"/>
      <c r="E785" s="9"/>
      <c r="F785" s="9"/>
    </row>
    <row r="786" spans="4:6" ht="15.75">
      <c r="D786" s="9"/>
      <c r="E786" s="9"/>
      <c r="F786" s="9"/>
    </row>
    <row r="787" spans="4:6" ht="15.75">
      <c r="D787" s="9"/>
      <c r="E787" s="9"/>
      <c r="F787" s="9"/>
    </row>
    <row r="788" spans="4:6" ht="15.75">
      <c r="D788" s="9"/>
      <c r="E788" s="9"/>
      <c r="F788" s="9"/>
    </row>
    <row r="789" spans="4:6" ht="15.75">
      <c r="D789" s="9"/>
      <c r="E789" s="9"/>
      <c r="F789" s="9"/>
    </row>
    <row r="790" spans="4:6" ht="15.75">
      <c r="D790" s="9"/>
      <c r="E790" s="9"/>
      <c r="F790" s="9"/>
    </row>
    <row r="791" spans="4:6" ht="15.75">
      <c r="D791" s="9"/>
      <c r="E791" s="9"/>
      <c r="F791" s="9"/>
    </row>
    <row r="792" spans="4:6" ht="15.75">
      <c r="D792" s="9"/>
      <c r="E792" s="9"/>
      <c r="F792" s="9"/>
    </row>
    <row r="793" spans="4:6" ht="15.75">
      <c r="D793" s="9"/>
      <c r="E793" s="9"/>
      <c r="F793" s="9"/>
    </row>
    <row r="794" spans="4:6" ht="15.75">
      <c r="D794" s="9"/>
      <c r="E794" s="9"/>
      <c r="F794" s="9"/>
    </row>
    <row r="795" spans="4:6" ht="15.75">
      <c r="D795" s="9"/>
      <c r="E795" s="9"/>
      <c r="F795" s="9"/>
    </row>
    <row r="796" spans="4:6" ht="15.75">
      <c r="D796" s="9"/>
      <c r="E796" s="9"/>
      <c r="F796" s="9"/>
    </row>
    <row r="797" spans="4:6" ht="15.75">
      <c r="D797" s="9"/>
      <c r="E797" s="9"/>
      <c r="F797" s="9"/>
    </row>
    <row r="798" spans="4:6" ht="15.75">
      <c r="D798" s="9"/>
      <c r="E798" s="9"/>
      <c r="F798" s="9"/>
    </row>
    <row r="799" spans="4:6" ht="15.75">
      <c r="D799" s="9"/>
      <c r="E799" s="9"/>
      <c r="F799" s="9"/>
    </row>
    <row r="800" spans="4:6" ht="15.75">
      <c r="D800" s="9"/>
      <c r="E800" s="9"/>
      <c r="F800" s="9"/>
    </row>
    <row r="801" spans="4:6" ht="15.75">
      <c r="D801" s="9"/>
      <c r="E801" s="9"/>
      <c r="F801" s="9"/>
    </row>
    <row r="802" spans="4:6" ht="15.75">
      <c r="D802" s="9"/>
      <c r="E802" s="9"/>
      <c r="F802" s="9"/>
    </row>
    <row r="803" spans="4:6" ht="15.75">
      <c r="D803" s="9"/>
      <c r="E803" s="9"/>
      <c r="F803" s="9"/>
    </row>
    <row r="804" spans="4:6" ht="15.75">
      <c r="D804" s="9"/>
      <c r="E804" s="9"/>
      <c r="F804" s="9"/>
    </row>
    <row r="805" spans="4:6" ht="15.75">
      <c r="D805" s="9"/>
      <c r="E805" s="9"/>
      <c r="F805" s="9"/>
    </row>
    <row r="806" spans="4:6" ht="15.75">
      <c r="D806" s="9"/>
      <c r="E806" s="9"/>
      <c r="F806" s="9"/>
    </row>
    <row r="807" spans="4:6" ht="15.75">
      <c r="D807" s="9"/>
      <c r="E807" s="9"/>
      <c r="F807" s="9"/>
    </row>
    <row r="808" spans="4:6" ht="15.75">
      <c r="D808" s="9"/>
      <c r="E808" s="9"/>
      <c r="F808" s="9"/>
    </row>
    <row r="809" spans="4:6" ht="15.75">
      <c r="D809" s="9"/>
      <c r="E809" s="9"/>
      <c r="F809" s="9"/>
    </row>
    <row r="810" spans="4:6" ht="15.75">
      <c r="D810" s="9"/>
      <c r="E810" s="9"/>
      <c r="F810" s="9"/>
    </row>
    <row r="811" spans="4:6" ht="15.75">
      <c r="D811" s="9"/>
      <c r="E811" s="9"/>
      <c r="F811" s="9"/>
    </row>
    <row r="812" spans="4:6" ht="15.75">
      <c r="D812" s="9"/>
      <c r="E812" s="9"/>
      <c r="F812" s="9"/>
    </row>
    <row r="813" spans="4:6" ht="15.75">
      <c r="D813" s="9"/>
      <c r="E813" s="9"/>
      <c r="F813" s="9"/>
    </row>
    <row r="814" spans="4:6" ht="15.75">
      <c r="D814" s="9"/>
      <c r="E814" s="9"/>
      <c r="F814" s="9"/>
    </row>
    <row r="815" spans="4:6" ht="15.75">
      <c r="D815" s="9"/>
      <c r="E815" s="9"/>
      <c r="F815" s="9"/>
    </row>
    <row r="816" spans="4:6" ht="15.75">
      <c r="D816" s="9"/>
      <c r="E816" s="9"/>
      <c r="F816" s="9"/>
    </row>
    <row r="817" spans="4:6" ht="15.75">
      <c r="D817" s="9"/>
      <c r="E817" s="9"/>
      <c r="F817" s="9"/>
    </row>
    <row r="818" spans="4:6" ht="15.75">
      <c r="D818" s="9"/>
      <c r="E818" s="9"/>
      <c r="F818" s="9"/>
    </row>
    <row r="819" spans="4:6" ht="15.75">
      <c r="D819" s="9"/>
      <c r="E819" s="9"/>
      <c r="F819" s="9"/>
    </row>
    <row r="820" spans="4:6" ht="15.75">
      <c r="D820" s="9"/>
      <c r="E820" s="9"/>
      <c r="F820" s="9"/>
    </row>
    <row r="821" spans="4:6" ht="15.75">
      <c r="D821" s="9"/>
      <c r="E821" s="9"/>
      <c r="F821" s="9"/>
    </row>
    <row r="822" spans="4:6" ht="15.75">
      <c r="D822" s="9"/>
      <c r="E822" s="9"/>
      <c r="F822" s="9"/>
    </row>
    <row r="823" spans="4:6" ht="15.75">
      <c r="D823" s="9"/>
      <c r="E823" s="9"/>
      <c r="F823" s="9"/>
    </row>
    <row r="824" spans="4:6" ht="15.75">
      <c r="D824" s="9"/>
      <c r="E824" s="9"/>
      <c r="F824" s="9"/>
    </row>
    <row r="825" spans="4:6" ht="15.75">
      <c r="D825" s="9"/>
      <c r="E825" s="9"/>
      <c r="F825" s="9"/>
    </row>
    <row r="826" spans="4:6" ht="15.75">
      <c r="D826" s="9"/>
      <c r="E826" s="9"/>
      <c r="F826" s="9"/>
    </row>
    <row r="827" spans="4:6" ht="15.75">
      <c r="D827" s="9"/>
      <c r="E827" s="9"/>
      <c r="F827" s="9"/>
    </row>
    <row r="828" spans="4:6" ht="15.75">
      <c r="D828" s="9"/>
      <c r="E828" s="9"/>
      <c r="F828" s="9"/>
    </row>
    <row r="829" spans="4:6" ht="15.75">
      <c r="D829" s="9"/>
      <c r="E829" s="9"/>
      <c r="F829" s="9"/>
    </row>
    <row r="830" spans="4:6" ht="15.75">
      <c r="D830" s="9"/>
      <c r="E830" s="9"/>
      <c r="F830" s="9"/>
    </row>
    <row r="831" spans="4:6" ht="15.75">
      <c r="D831" s="9"/>
      <c r="E831" s="9"/>
      <c r="F831" s="9"/>
    </row>
    <row r="832" spans="4:6" ht="15.75">
      <c r="D832" s="9"/>
      <c r="E832" s="9"/>
      <c r="F832" s="9"/>
    </row>
    <row r="833" spans="4:6" ht="15.75">
      <c r="D833" s="9"/>
      <c r="E833" s="9"/>
      <c r="F833" s="9"/>
    </row>
    <row r="834" spans="4:6" ht="15.75">
      <c r="D834" s="9"/>
      <c r="E834" s="9"/>
      <c r="F834" s="9"/>
    </row>
    <row r="835" spans="4:6" ht="15.75">
      <c r="D835" s="9"/>
      <c r="E835" s="9"/>
      <c r="F835" s="9"/>
    </row>
    <row r="836" spans="4:6" ht="15.75">
      <c r="D836" s="9"/>
      <c r="E836" s="9"/>
      <c r="F836" s="9"/>
    </row>
    <row r="837" spans="4:6" ht="15.75">
      <c r="D837" s="9"/>
      <c r="E837" s="9"/>
      <c r="F837" s="9"/>
    </row>
    <row r="838" spans="4:6" ht="15.75">
      <c r="D838" s="9"/>
      <c r="E838" s="9"/>
      <c r="F838" s="9"/>
    </row>
    <row r="839" spans="4:6" ht="15.75">
      <c r="D839" s="9"/>
      <c r="E839" s="9"/>
      <c r="F839" s="9"/>
    </row>
    <row r="840" spans="4:6" ht="15.75">
      <c r="D840" s="9"/>
      <c r="E840" s="9"/>
      <c r="F840" s="9"/>
    </row>
    <row r="841" spans="4:6" ht="15.75">
      <c r="D841" s="9"/>
      <c r="E841" s="9"/>
      <c r="F841" s="9"/>
    </row>
    <row r="842" spans="4:6" ht="15.75">
      <c r="D842" s="9"/>
      <c r="E842" s="9"/>
      <c r="F842" s="9"/>
    </row>
    <row r="843" spans="4:6" ht="15.75">
      <c r="D843" s="9"/>
      <c r="E843" s="9"/>
      <c r="F843" s="9"/>
    </row>
    <row r="844" spans="4:6" ht="15.75">
      <c r="D844" s="9"/>
      <c r="E844" s="9"/>
      <c r="F844" s="9"/>
    </row>
    <row r="845" spans="4:6" ht="15.75">
      <c r="D845" s="9"/>
      <c r="E845" s="9"/>
      <c r="F845" s="9"/>
    </row>
    <row r="846" spans="4:6" ht="15.75">
      <c r="D846" s="9"/>
      <c r="E846" s="9"/>
      <c r="F846" s="9"/>
    </row>
    <row r="847" spans="4:6" ht="15.75">
      <c r="D847" s="9"/>
      <c r="E847" s="9"/>
      <c r="F847" s="9"/>
    </row>
    <row r="848" spans="4:6" ht="15.75">
      <c r="D848" s="9"/>
      <c r="E848" s="9"/>
      <c r="F848" s="9"/>
    </row>
    <row r="849" spans="4:6" ht="15.75">
      <c r="D849" s="9"/>
      <c r="E849" s="9"/>
      <c r="F849" s="9"/>
    </row>
    <row r="850" spans="4:6" ht="15.75">
      <c r="D850" s="9"/>
      <c r="E850" s="9"/>
      <c r="F850" s="9"/>
    </row>
    <row r="851" spans="4:6" ht="15.75">
      <c r="D851" s="9"/>
      <c r="E851" s="9"/>
      <c r="F851" s="9"/>
    </row>
    <row r="852" spans="4:6" ht="15.75">
      <c r="D852" s="9"/>
      <c r="E852" s="9"/>
      <c r="F852" s="9"/>
    </row>
    <row r="853" spans="4:6" ht="15.75">
      <c r="D853" s="9"/>
      <c r="E853" s="9"/>
      <c r="F853" s="9"/>
    </row>
    <row r="854" spans="4:6" ht="15.75">
      <c r="D854" s="9"/>
      <c r="E854" s="9"/>
      <c r="F854" s="9"/>
    </row>
    <row r="855" spans="4:6" ht="15.75">
      <c r="D855" s="9"/>
      <c r="E855" s="9"/>
      <c r="F855" s="9"/>
    </row>
    <row r="856" spans="4:6" ht="15.75">
      <c r="D856" s="9"/>
      <c r="E856" s="9"/>
      <c r="F856" s="9"/>
    </row>
    <row r="857" spans="4:6" ht="15.75">
      <c r="D857" s="9"/>
      <c r="E857" s="9"/>
      <c r="F857" s="9"/>
    </row>
    <row r="858" spans="4:6" ht="15.75">
      <c r="D858" s="9"/>
      <c r="E858" s="9"/>
      <c r="F858" s="9"/>
    </row>
    <row r="859" spans="4:6" ht="15.75">
      <c r="D859" s="9"/>
      <c r="E859" s="9"/>
      <c r="F859" s="9"/>
    </row>
    <row r="860" spans="4:6" ht="15.75">
      <c r="D860" s="9"/>
      <c r="E860" s="9"/>
      <c r="F860" s="9"/>
    </row>
    <row r="861" spans="4:6" ht="15.75">
      <c r="D861" s="9"/>
      <c r="E861" s="9"/>
      <c r="F861" s="9"/>
    </row>
    <row r="862" spans="4:6" ht="15.75">
      <c r="D862" s="9"/>
      <c r="E862" s="9"/>
      <c r="F862" s="9"/>
    </row>
    <row r="863" spans="4:6" ht="15.75">
      <c r="D863" s="9"/>
      <c r="E863" s="9"/>
      <c r="F863" s="9"/>
    </row>
    <row r="864" spans="4:6" ht="15.75">
      <c r="D864" s="9"/>
      <c r="E864" s="9"/>
      <c r="F864" s="9"/>
    </row>
    <row r="865" spans="4:6" ht="15.75">
      <c r="D865" s="9"/>
      <c r="E865" s="9"/>
      <c r="F865" s="9"/>
    </row>
    <row r="866" spans="4:6" ht="15.75">
      <c r="D866" s="9"/>
      <c r="E866" s="9"/>
      <c r="F866" s="9"/>
    </row>
    <row r="867" spans="4:6" ht="15.75">
      <c r="D867" s="9"/>
      <c r="E867" s="9"/>
      <c r="F867" s="9"/>
    </row>
    <row r="868" spans="4:6" ht="15.75">
      <c r="D868" s="9"/>
      <c r="E868" s="9"/>
      <c r="F868" s="9"/>
    </row>
    <row r="869" spans="4:6" ht="15.75">
      <c r="D869" s="9"/>
      <c r="E869" s="9"/>
      <c r="F869" s="9"/>
    </row>
    <row r="870" spans="4:6" ht="15.75">
      <c r="D870" s="9"/>
      <c r="E870" s="9"/>
      <c r="F870" s="9"/>
    </row>
    <row r="871" spans="4:6" ht="15.75">
      <c r="D871" s="9"/>
      <c r="E871" s="9"/>
      <c r="F871" s="9"/>
    </row>
    <row r="872" spans="4:6" ht="15.75">
      <c r="D872" s="9"/>
      <c r="E872" s="9"/>
      <c r="F872" s="9"/>
    </row>
    <row r="873" spans="4:6" ht="15.75">
      <c r="D873" s="9"/>
      <c r="E873" s="9"/>
      <c r="F873" s="9"/>
    </row>
    <row r="874" spans="4:6" ht="15.75">
      <c r="D874" s="9"/>
      <c r="E874" s="9"/>
      <c r="F874" s="9"/>
    </row>
    <row r="875" spans="4:6" ht="15.75">
      <c r="D875" s="9"/>
      <c r="E875" s="9"/>
      <c r="F875" s="9"/>
    </row>
    <row r="876" spans="4:6" ht="15.75">
      <c r="D876" s="9"/>
      <c r="E876" s="9"/>
      <c r="F876" s="9"/>
    </row>
    <row r="877" spans="4:6" ht="15.75">
      <c r="D877" s="9"/>
      <c r="E877" s="9"/>
      <c r="F877" s="9"/>
    </row>
    <row r="878" spans="4:6" ht="15.75">
      <c r="D878" s="9"/>
      <c r="E878" s="9"/>
      <c r="F878" s="9"/>
    </row>
    <row r="879" spans="4:6" ht="15.75">
      <c r="D879" s="9"/>
      <c r="E879" s="9"/>
      <c r="F879" s="9"/>
    </row>
    <row r="880" spans="4:6" ht="15.75">
      <c r="D880" s="9"/>
      <c r="E880" s="9"/>
      <c r="F880" s="9"/>
    </row>
    <row r="881" spans="4:6" ht="15.75">
      <c r="D881" s="9"/>
      <c r="E881" s="9"/>
      <c r="F881" s="9"/>
    </row>
    <row r="882" spans="4:6" ht="15.75">
      <c r="D882" s="9"/>
      <c r="E882" s="9"/>
      <c r="F882" s="9"/>
    </row>
    <row r="883" spans="4:6" ht="15.75">
      <c r="D883" s="9"/>
      <c r="E883" s="9"/>
      <c r="F883" s="9"/>
    </row>
    <row r="884" spans="4:6" ht="15.75">
      <c r="D884" s="9"/>
      <c r="E884" s="9"/>
      <c r="F884" s="9"/>
    </row>
    <row r="885" spans="4:6" ht="15.75">
      <c r="D885" s="9"/>
      <c r="E885" s="9"/>
      <c r="F885" s="9"/>
    </row>
    <row r="886" spans="4:6" ht="15.75">
      <c r="D886" s="9"/>
      <c r="E886" s="9"/>
      <c r="F886" s="9"/>
    </row>
    <row r="887" spans="4:6" ht="15.75">
      <c r="D887" s="9"/>
      <c r="E887" s="9"/>
      <c r="F887" s="9"/>
    </row>
    <row r="888" spans="4:6" ht="15.75">
      <c r="D888" s="9"/>
      <c r="E888" s="9"/>
      <c r="F888" s="9"/>
    </row>
    <row r="889" spans="4:6" ht="15.75">
      <c r="D889" s="9"/>
      <c r="E889" s="9"/>
      <c r="F889" s="9"/>
    </row>
    <row r="890" spans="4:6" ht="15.75">
      <c r="D890" s="9"/>
      <c r="E890" s="9"/>
      <c r="F890" s="9"/>
    </row>
    <row r="891" spans="4:6" ht="15.75">
      <c r="D891" s="9"/>
      <c r="E891" s="9"/>
      <c r="F891" s="9"/>
    </row>
    <row r="892" spans="4:6" ht="15.75">
      <c r="D892" s="9"/>
      <c r="E892" s="9"/>
      <c r="F892" s="9"/>
    </row>
    <row r="893" spans="4:6" ht="15.75">
      <c r="D893" s="9"/>
      <c r="E893" s="9"/>
      <c r="F893" s="9"/>
    </row>
    <row r="894" spans="4:6" ht="15.75">
      <c r="D894" s="9"/>
      <c r="E894" s="9"/>
      <c r="F894" s="9"/>
    </row>
    <row r="895" spans="4:6" ht="15.75">
      <c r="D895" s="9"/>
      <c r="E895" s="9"/>
      <c r="F895" s="9"/>
    </row>
    <row r="896" spans="4:6" ht="15.75">
      <c r="D896" s="9"/>
      <c r="E896" s="9"/>
      <c r="F896" s="9"/>
    </row>
    <row r="897" spans="4:6" ht="15.75">
      <c r="D897" s="9"/>
      <c r="E897" s="9"/>
      <c r="F897" s="9"/>
    </row>
    <row r="898" spans="4:6" ht="15.75">
      <c r="D898" s="9"/>
      <c r="E898" s="9"/>
      <c r="F898" s="9"/>
    </row>
    <row r="899" spans="4:6" ht="15.75">
      <c r="D899" s="9"/>
      <c r="E899" s="9"/>
      <c r="F899" s="9"/>
    </row>
    <row r="900" spans="4:6" ht="15.75">
      <c r="D900" s="9"/>
      <c r="E900" s="9"/>
      <c r="F900" s="9"/>
    </row>
    <row r="901" spans="4:6" ht="15.75">
      <c r="D901" s="9"/>
      <c r="E901" s="9"/>
      <c r="F901" s="9"/>
    </row>
    <row r="902" spans="4:6" ht="15.75">
      <c r="D902" s="9"/>
      <c r="E902" s="9"/>
      <c r="F902" s="9"/>
    </row>
    <row r="903" spans="4:6" ht="15.75">
      <c r="D903" s="9"/>
      <c r="E903" s="9"/>
      <c r="F903" s="9"/>
    </row>
    <row r="904" spans="4:6" ht="15.75">
      <c r="D904" s="9"/>
      <c r="E904" s="9"/>
      <c r="F904" s="9"/>
    </row>
    <row r="905" spans="4:6" ht="15.75">
      <c r="D905" s="9"/>
      <c r="E905" s="9"/>
      <c r="F905" s="9"/>
    </row>
    <row r="906" spans="4:6" ht="15.75">
      <c r="D906" s="9"/>
      <c r="E906" s="9"/>
      <c r="F906" s="9"/>
    </row>
    <row r="907" spans="4:6" ht="15.75">
      <c r="D907" s="9"/>
      <c r="E907" s="9"/>
      <c r="F907" s="9"/>
    </row>
    <row r="908" spans="4:6" ht="15.75">
      <c r="D908" s="9"/>
      <c r="E908" s="9"/>
      <c r="F908" s="9"/>
    </row>
    <row r="909" spans="4:6" ht="15.75">
      <c r="D909" s="9"/>
      <c r="E909" s="9"/>
      <c r="F909" s="9"/>
    </row>
    <row r="910" spans="4:6" ht="15.75">
      <c r="D910" s="9"/>
      <c r="E910" s="9"/>
      <c r="F910" s="9"/>
    </row>
    <row r="911" spans="4:6" ht="15.75">
      <c r="D911" s="9"/>
      <c r="E911" s="9"/>
      <c r="F911" s="9"/>
    </row>
    <row r="912" spans="4:6" ht="15.75">
      <c r="D912" s="9"/>
      <c r="E912" s="9"/>
      <c r="F912" s="9"/>
    </row>
    <row r="913" spans="4:6" ht="15.75">
      <c r="D913" s="9"/>
      <c r="E913" s="9"/>
      <c r="F913" s="9"/>
    </row>
    <row r="914" spans="4:6" ht="15.75">
      <c r="D914" s="9"/>
      <c r="E914" s="9"/>
      <c r="F914" s="9"/>
    </row>
    <row r="915" spans="4:6" ht="15.75">
      <c r="D915" s="9"/>
      <c r="E915" s="9"/>
      <c r="F915" s="9"/>
    </row>
    <row r="916" spans="4:6" ht="15.75">
      <c r="D916" s="9"/>
      <c r="E916" s="9"/>
      <c r="F916" s="9"/>
    </row>
    <row r="917" spans="4:6" ht="15.75">
      <c r="D917" s="9"/>
      <c r="E917" s="9"/>
      <c r="F917" s="9"/>
    </row>
    <row r="918" spans="4:6" ht="15.75">
      <c r="D918" s="9"/>
      <c r="E918" s="9"/>
      <c r="F918" s="9"/>
    </row>
    <row r="919" spans="4:6" ht="15.75">
      <c r="D919" s="9"/>
      <c r="E919" s="9"/>
      <c r="F919" s="9"/>
    </row>
    <row r="920" spans="4:6" ht="15.75">
      <c r="D920" s="9"/>
      <c r="E920" s="9"/>
      <c r="F920" s="9"/>
    </row>
    <row r="921" spans="4:6" ht="15.75">
      <c r="D921" s="9"/>
      <c r="E921" s="9"/>
      <c r="F921" s="9"/>
    </row>
    <row r="922" spans="4:6" ht="15.75">
      <c r="D922" s="9"/>
      <c r="E922" s="9"/>
      <c r="F922" s="9"/>
    </row>
    <row r="923" spans="4:6" ht="15.75">
      <c r="D923" s="9"/>
      <c r="E923" s="9"/>
      <c r="F923" s="9"/>
    </row>
    <row r="924" spans="4:6" ht="15.75">
      <c r="D924" s="9"/>
      <c r="E924" s="9"/>
      <c r="F924" s="9"/>
    </row>
    <row r="925" spans="4:6" ht="15.75">
      <c r="D925" s="9"/>
      <c r="E925" s="9"/>
      <c r="F925" s="9"/>
    </row>
    <row r="926" spans="4:6" ht="15.75">
      <c r="D926" s="9"/>
      <c r="E926" s="9"/>
      <c r="F926" s="9"/>
    </row>
    <row r="927" spans="4:6" ht="15.75">
      <c r="D927" s="9"/>
      <c r="E927" s="9"/>
      <c r="F927" s="9"/>
    </row>
    <row r="928" spans="4:6" ht="15.75">
      <c r="D928" s="9"/>
      <c r="E928" s="9"/>
      <c r="F928" s="9"/>
    </row>
    <row r="929" spans="4:6" ht="15.75">
      <c r="D929" s="9"/>
      <c r="E929" s="9"/>
      <c r="F929" s="9"/>
    </row>
    <row r="930" spans="4:6" ht="15.75">
      <c r="D930" s="9"/>
      <c r="E930" s="9"/>
      <c r="F930" s="9"/>
    </row>
    <row r="931" spans="4:6" ht="15.75">
      <c r="D931" s="9"/>
      <c r="E931" s="9"/>
      <c r="F931" s="9"/>
    </row>
    <row r="932" spans="4:6" ht="15.75">
      <c r="D932" s="9"/>
      <c r="E932" s="9"/>
      <c r="F932" s="9"/>
    </row>
    <row r="933" spans="4:6" ht="15.75">
      <c r="D933" s="9"/>
      <c r="E933" s="9"/>
      <c r="F933" s="9"/>
    </row>
    <row r="934" spans="4:6" ht="15.75">
      <c r="D934" s="9"/>
      <c r="E934" s="9"/>
      <c r="F934" s="9"/>
    </row>
    <row r="935" spans="4:6" ht="15.75">
      <c r="D935" s="9"/>
      <c r="E935" s="9"/>
      <c r="F935" s="9"/>
    </row>
    <row r="936" spans="4:6" ht="15.75">
      <c r="D936" s="9"/>
      <c r="E936" s="9"/>
      <c r="F936" s="9"/>
    </row>
    <row r="937" spans="4:6" ht="15.75">
      <c r="D937" s="9"/>
      <c r="E937" s="9"/>
      <c r="F937" s="9"/>
    </row>
    <row r="938" spans="4:6" ht="15.75">
      <c r="D938" s="9"/>
      <c r="E938" s="9"/>
      <c r="F938" s="9"/>
    </row>
    <row r="939" spans="4:6" ht="15.75">
      <c r="D939" s="9"/>
      <c r="E939" s="9"/>
      <c r="F939" s="9"/>
    </row>
    <row r="940" spans="4:6" ht="15.75">
      <c r="D940" s="9"/>
      <c r="E940" s="9"/>
      <c r="F940" s="9"/>
    </row>
    <row r="941" spans="4:6" ht="15.75">
      <c r="D941" s="9"/>
      <c r="E941" s="9"/>
      <c r="F941" s="9"/>
    </row>
    <row r="942" spans="4:6" ht="15.75">
      <c r="D942" s="9"/>
      <c r="E942" s="9"/>
      <c r="F942" s="9"/>
    </row>
    <row r="943" spans="4:6" ht="15.75">
      <c r="D943" s="9"/>
      <c r="E943" s="9"/>
      <c r="F943" s="9"/>
    </row>
    <row r="944" spans="4:6" ht="15.75">
      <c r="D944" s="9"/>
      <c r="E944" s="9"/>
      <c r="F944" s="9"/>
    </row>
    <row r="945" spans="4:6" ht="15.75">
      <c r="D945" s="9"/>
      <c r="E945" s="9"/>
      <c r="F945" s="9"/>
    </row>
    <row r="946" spans="4:6" ht="15.75">
      <c r="D946" s="9"/>
      <c r="E946" s="9"/>
      <c r="F946" s="9"/>
    </row>
    <row r="947" spans="4:6" ht="15.75">
      <c r="D947" s="9"/>
      <c r="E947" s="9"/>
      <c r="F947" s="9"/>
    </row>
    <row r="948" spans="4:6" ht="15.75">
      <c r="D948" s="9"/>
      <c r="E948" s="9"/>
      <c r="F948" s="9"/>
    </row>
    <row r="949" spans="4:6" ht="15.75">
      <c r="D949" s="9"/>
      <c r="E949" s="9"/>
      <c r="F949" s="9"/>
    </row>
    <row r="950" spans="4:6" ht="15.75">
      <c r="D950" s="9"/>
      <c r="E950" s="9"/>
      <c r="F950" s="9"/>
    </row>
    <row r="951" spans="4:6" ht="15.75">
      <c r="D951" s="9"/>
      <c r="E951" s="9"/>
      <c r="F951" s="9"/>
    </row>
    <row r="952" spans="4:6" ht="15.75">
      <c r="D952" s="9"/>
      <c r="E952" s="9"/>
      <c r="F952" s="9"/>
    </row>
    <row r="953" spans="4:6" ht="15.75">
      <c r="D953" s="9"/>
      <c r="E953" s="9"/>
      <c r="F953" s="9"/>
    </row>
    <row r="954" spans="4:6" ht="15.75">
      <c r="D954" s="9"/>
      <c r="E954" s="9"/>
      <c r="F954" s="9"/>
    </row>
    <row r="955" spans="4:6" ht="15.75">
      <c r="D955" s="9"/>
      <c r="E955" s="9"/>
      <c r="F955" s="9"/>
    </row>
    <row r="956" spans="4:6" ht="15.75">
      <c r="D956" s="9"/>
      <c r="E956" s="9"/>
      <c r="F956" s="9"/>
    </row>
    <row r="957" spans="4:6" ht="15.75">
      <c r="D957" s="9"/>
      <c r="E957" s="9"/>
      <c r="F957" s="9"/>
    </row>
    <row r="958" spans="4:6" ht="15.75">
      <c r="D958" s="9"/>
      <c r="E958" s="9"/>
      <c r="F958" s="9"/>
    </row>
    <row r="959" spans="4:6" ht="15.75">
      <c r="D959" s="9"/>
      <c r="E959" s="9"/>
      <c r="F959" s="9"/>
    </row>
    <row r="960" spans="4:6" ht="15.75">
      <c r="D960" s="9"/>
      <c r="E960" s="9"/>
      <c r="F960" s="9"/>
    </row>
    <row r="961" spans="4:6" ht="15.75">
      <c r="D961" s="9"/>
      <c r="E961" s="9"/>
      <c r="F961" s="9"/>
    </row>
    <row r="962" spans="4:6" ht="15.75">
      <c r="D962" s="9"/>
      <c r="E962" s="9"/>
      <c r="F962" s="9"/>
    </row>
    <row r="963" spans="4:6" ht="15.75">
      <c r="D963" s="9"/>
      <c r="E963" s="9"/>
      <c r="F963" s="9"/>
    </row>
    <row r="964" spans="4:6" ht="15.75">
      <c r="D964" s="9"/>
      <c r="E964" s="9"/>
      <c r="F964" s="9"/>
    </row>
    <row r="965" spans="4:6" ht="15.75">
      <c r="D965" s="9"/>
      <c r="E965" s="9"/>
      <c r="F965" s="9"/>
    </row>
    <row r="966" spans="4:6" ht="15.75">
      <c r="D966" s="9"/>
      <c r="E966" s="9"/>
      <c r="F966" s="9"/>
    </row>
    <row r="967" spans="4:6" ht="15.75">
      <c r="D967" s="9"/>
      <c r="E967" s="9"/>
      <c r="F967" s="9"/>
    </row>
    <row r="968" spans="4:6" ht="15.75">
      <c r="D968" s="9"/>
      <c r="E968" s="9"/>
      <c r="F968" s="9"/>
    </row>
    <row r="969" spans="4:6" ht="15.75">
      <c r="D969" s="9"/>
      <c r="E969" s="9"/>
      <c r="F969" s="9"/>
    </row>
    <row r="970" spans="4:6" ht="15.75">
      <c r="D970" s="9"/>
      <c r="E970" s="9"/>
      <c r="F970" s="9"/>
    </row>
    <row r="971" spans="4:6" ht="15.75">
      <c r="D971" s="9"/>
      <c r="E971" s="9"/>
      <c r="F971" s="9"/>
    </row>
    <row r="972" spans="4:6" ht="15.75">
      <c r="D972" s="9"/>
      <c r="E972" s="9"/>
      <c r="F972" s="9"/>
    </row>
    <row r="973" spans="4:6" ht="15.75">
      <c r="D973" s="9"/>
      <c r="E973" s="9"/>
      <c r="F973" s="9"/>
    </row>
    <row r="974" spans="4:6" ht="15.75">
      <c r="D974" s="9"/>
      <c r="E974" s="9"/>
      <c r="F974" s="9"/>
    </row>
    <row r="975" spans="4:6" ht="15.75">
      <c r="D975" s="9"/>
      <c r="E975" s="9"/>
      <c r="F975" s="9"/>
    </row>
    <row r="976" spans="4:6" ht="15.75">
      <c r="D976" s="9"/>
      <c r="E976" s="9"/>
      <c r="F976" s="9"/>
    </row>
    <row r="977" spans="4:6" ht="15.75">
      <c r="D977" s="9"/>
      <c r="E977" s="9"/>
      <c r="F977" s="9"/>
    </row>
    <row r="978" spans="4:6" ht="15.75">
      <c r="D978" s="9"/>
      <c r="E978" s="9"/>
      <c r="F978" s="9"/>
    </row>
    <row r="979" spans="4:6" ht="15.75">
      <c r="D979" s="9"/>
      <c r="E979" s="9"/>
      <c r="F979" s="9"/>
    </row>
    <row r="980" spans="4:6" ht="15.75">
      <c r="D980" s="9"/>
      <c r="E980" s="9"/>
      <c r="F980" s="9"/>
    </row>
    <row r="981" spans="4:6" ht="15.75">
      <c r="D981" s="9"/>
      <c r="E981" s="9"/>
      <c r="F981" s="9"/>
    </row>
    <row r="982" spans="4:6" ht="15.75">
      <c r="D982" s="9"/>
      <c r="E982" s="9"/>
      <c r="F982" s="9"/>
    </row>
    <row r="983" spans="4:6" ht="15.75">
      <c r="D983" s="9"/>
      <c r="E983" s="9"/>
      <c r="F983" s="9"/>
    </row>
    <row r="984" spans="4:6" ht="15.75">
      <c r="D984" s="9"/>
      <c r="E984" s="9"/>
      <c r="F984" s="9"/>
    </row>
    <row r="985" spans="4:6" ht="15.75">
      <c r="D985" s="9"/>
      <c r="E985" s="9"/>
      <c r="F985" s="9"/>
    </row>
    <row r="986" spans="4:6" ht="15.75">
      <c r="D986" s="9"/>
      <c r="E986" s="9"/>
      <c r="F986" s="9"/>
    </row>
    <row r="987" spans="4:6" ht="15.75">
      <c r="D987" s="9"/>
      <c r="E987" s="9"/>
      <c r="F987" s="9"/>
    </row>
    <row r="988" spans="4:6" ht="15.75">
      <c r="D988" s="9"/>
      <c r="E988" s="9"/>
      <c r="F988" s="9"/>
    </row>
    <row r="989" spans="4:6" ht="15.75">
      <c r="D989" s="9"/>
      <c r="E989" s="9"/>
      <c r="F989" s="9"/>
    </row>
    <row r="990" spans="4:6" ht="15.75">
      <c r="D990" s="9"/>
      <c r="E990" s="9"/>
      <c r="F990" s="9"/>
    </row>
    <row r="991" spans="4:6" ht="15.75">
      <c r="D991" s="9"/>
      <c r="E991" s="9"/>
      <c r="F991" s="9"/>
    </row>
    <row r="992" spans="4:6" ht="15.75">
      <c r="D992" s="9"/>
      <c r="E992" s="9"/>
      <c r="F992" s="9"/>
    </row>
    <row r="993" spans="4:6" ht="15.75">
      <c r="D993" s="9"/>
      <c r="E993" s="9"/>
      <c r="F993" s="9"/>
    </row>
    <row r="994" spans="4:6" ht="15.75">
      <c r="D994" s="9"/>
      <c r="E994" s="9"/>
      <c r="F994" s="9"/>
    </row>
    <row r="995" spans="4:6" ht="15.75">
      <c r="D995" s="9"/>
      <c r="E995" s="9"/>
      <c r="F995" s="9"/>
    </row>
    <row r="996" spans="4:6" ht="15.75">
      <c r="D996" s="9"/>
      <c r="E996" s="9"/>
      <c r="F996" s="9"/>
    </row>
    <row r="997" spans="4:6" ht="15.75">
      <c r="D997" s="9"/>
      <c r="E997" s="9"/>
      <c r="F997" s="9"/>
    </row>
    <row r="998" spans="4:6" ht="15.75">
      <c r="D998" s="9"/>
      <c r="E998" s="9"/>
      <c r="F998" s="9"/>
    </row>
    <row r="999" spans="4:6" ht="15.75">
      <c r="D999" s="9"/>
      <c r="E999" s="9"/>
      <c r="F999" s="9"/>
    </row>
    <row r="1000" spans="4:6" ht="15.75">
      <c r="D1000" s="9"/>
      <c r="E1000" s="9"/>
      <c r="F1000" s="9"/>
    </row>
    <row r="1001" spans="4:6" ht="15.75">
      <c r="D1001" s="9"/>
      <c r="E1001" s="9"/>
      <c r="F1001" s="9"/>
    </row>
    <row r="1002" spans="4:6" ht="15.75">
      <c r="D1002" s="9"/>
      <c r="E1002" s="9"/>
      <c r="F1002" s="9"/>
    </row>
    <row r="1003" spans="4:6" ht="15.75">
      <c r="D1003" s="9"/>
      <c r="E1003" s="9"/>
      <c r="F1003" s="9"/>
    </row>
    <row r="1004" spans="4:6" ht="15.75">
      <c r="D1004" s="9"/>
      <c r="E1004" s="9"/>
      <c r="F1004" s="9"/>
    </row>
    <row r="1005" spans="4:6" ht="15.75">
      <c r="D1005" s="9"/>
      <c r="E1005" s="9"/>
      <c r="F1005" s="9"/>
    </row>
    <row r="1006" spans="4:6" ht="15.75">
      <c r="D1006" s="9"/>
      <c r="E1006" s="9"/>
      <c r="F1006" s="9"/>
    </row>
    <row r="1007" spans="4:6" ht="15.75">
      <c r="D1007" s="9"/>
      <c r="E1007" s="9"/>
      <c r="F1007" s="9"/>
    </row>
    <row r="1008" spans="4:6" ht="15.75">
      <c r="D1008" s="9"/>
      <c r="E1008" s="9"/>
      <c r="F1008" s="9"/>
    </row>
    <row r="1009" spans="4:6" ht="15.75">
      <c r="D1009" s="9"/>
      <c r="E1009" s="9"/>
      <c r="F1009" s="9"/>
    </row>
    <row r="1010" spans="4:6" ht="15.75">
      <c r="D1010" s="9"/>
      <c r="E1010" s="9"/>
      <c r="F1010" s="9"/>
    </row>
    <row r="1011" spans="4:6" ht="15.75">
      <c r="D1011" s="9"/>
      <c r="E1011" s="9"/>
      <c r="F1011" s="9"/>
    </row>
    <row r="1012" spans="4:6" ht="15.75">
      <c r="D1012" s="9"/>
      <c r="E1012" s="9"/>
      <c r="F1012" s="9"/>
    </row>
    <row r="1013" spans="4:6" ht="15.75">
      <c r="D1013" s="9"/>
      <c r="E1013" s="9"/>
      <c r="F1013" s="9"/>
    </row>
    <row r="1014" spans="4:6" ht="15.75">
      <c r="D1014" s="9"/>
      <c r="E1014" s="9"/>
      <c r="F1014" s="9"/>
    </row>
    <row r="1015" spans="4:6" ht="15.75">
      <c r="D1015" s="9"/>
      <c r="E1015" s="9"/>
      <c r="F1015" s="9"/>
    </row>
    <row r="1016" spans="4:6" ht="15.75">
      <c r="D1016" s="9"/>
      <c r="E1016" s="9"/>
      <c r="F1016" s="9"/>
    </row>
    <row r="1017" spans="4:6" ht="15.75">
      <c r="D1017" s="9"/>
      <c r="E1017" s="9"/>
      <c r="F1017" s="9"/>
    </row>
    <row r="1018" spans="4:6" ht="15.75">
      <c r="D1018" s="9"/>
      <c r="E1018" s="9"/>
      <c r="F1018" s="9"/>
    </row>
    <row r="1019" spans="4:6" ht="15.75">
      <c r="D1019" s="9"/>
      <c r="E1019" s="9"/>
      <c r="F1019" s="9"/>
    </row>
    <row r="1020" spans="4:6" ht="15.75">
      <c r="D1020" s="9"/>
      <c r="E1020" s="9"/>
      <c r="F1020" s="9"/>
    </row>
    <row r="1021" spans="4:6" ht="15.75">
      <c r="D1021" s="9"/>
      <c r="E1021" s="9"/>
      <c r="F1021" s="9"/>
    </row>
    <row r="1022" spans="4:6" ht="15.75">
      <c r="D1022" s="9"/>
      <c r="E1022" s="9"/>
      <c r="F1022" s="9"/>
    </row>
    <row r="1023" spans="4:6" ht="15.75">
      <c r="D1023" s="9"/>
      <c r="E1023" s="9"/>
      <c r="F1023" s="9"/>
    </row>
  </sheetData>
  <sheetProtection/>
  <mergeCells count="8">
    <mergeCell ref="A40:F41"/>
    <mergeCell ref="A6:A7"/>
    <mergeCell ref="A1:F1"/>
    <mergeCell ref="A3:F3"/>
    <mergeCell ref="B6:B7"/>
    <mergeCell ref="C6:C7"/>
    <mergeCell ref="D6:F6"/>
    <mergeCell ref="A5:F5"/>
  </mergeCells>
  <printOptions horizontalCentered="1"/>
  <pageMargins left="0.5905511811023623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="90" zoomScaleNormal="90" zoomScaleSheetLayoutView="90" zoomScalePageLayoutView="0" workbookViewId="0" topLeftCell="A1">
      <selection activeCell="Q12" sqref="Q12"/>
    </sheetView>
  </sheetViews>
  <sheetFormatPr defaultColWidth="9.140625" defaultRowHeight="15"/>
  <cols>
    <col min="1" max="1" width="6.28125" style="0" customWidth="1"/>
    <col min="2" max="2" width="21.00390625" style="0" customWidth="1"/>
    <col min="3" max="3" width="13.57421875" style="0" customWidth="1"/>
    <col min="4" max="4" width="10.140625" style="0" customWidth="1"/>
    <col min="5" max="5" width="13.57421875" style="0" customWidth="1"/>
    <col min="6" max="11" width="14.57421875" style="0" customWidth="1"/>
  </cols>
  <sheetData>
    <row r="1" spans="1:11" ht="34.5" customHeight="1" thickBot="1">
      <c r="A1" s="311" t="s">
        <v>153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34.5" customHeight="1" thickTop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7.25" customHeight="1">
      <c r="A3" s="312" t="str">
        <f>хранение!A3</f>
        <v>Наименование организации, ИП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34.5" customHeight="1">
      <c r="A4" s="270" t="s">
        <v>85</v>
      </c>
      <c r="B4" s="270" t="s">
        <v>154</v>
      </c>
      <c r="C4" s="270" t="s">
        <v>155</v>
      </c>
      <c r="D4" s="272" t="s">
        <v>156</v>
      </c>
      <c r="E4" s="272" t="s">
        <v>193</v>
      </c>
      <c r="F4" s="288" t="s">
        <v>236</v>
      </c>
      <c r="G4" s="289"/>
      <c r="H4" s="264" t="s">
        <v>235</v>
      </c>
      <c r="I4" s="265"/>
      <c r="J4" s="291" t="s">
        <v>234</v>
      </c>
      <c r="K4" s="291"/>
    </row>
    <row r="5" spans="1:11" ht="93.75" customHeight="1">
      <c r="A5" s="270"/>
      <c r="B5" s="270"/>
      <c r="C5" s="270"/>
      <c r="D5" s="273"/>
      <c r="E5" s="273"/>
      <c r="F5" s="37" t="s">
        <v>192</v>
      </c>
      <c r="G5" s="37" t="s">
        <v>157</v>
      </c>
      <c r="H5" s="37" t="s">
        <v>192</v>
      </c>
      <c r="I5" s="37" t="s">
        <v>157</v>
      </c>
      <c r="J5" s="37" t="s">
        <v>192</v>
      </c>
      <c r="K5" s="37" t="s">
        <v>157</v>
      </c>
    </row>
    <row r="6" spans="1:11" ht="16.5" customHeight="1">
      <c r="A6" s="104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</row>
    <row r="7" spans="1:11" ht="22.5" customHeight="1">
      <c r="A7" s="44">
        <v>1</v>
      </c>
      <c r="B7" s="37"/>
      <c r="C7" s="37"/>
      <c r="D7" s="37"/>
      <c r="E7" s="37"/>
      <c r="F7" s="37"/>
      <c r="G7" s="150"/>
      <c r="H7" s="37"/>
      <c r="I7" s="150"/>
      <c r="J7" s="37"/>
      <c r="K7" s="150"/>
    </row>
    <row r="8" spans="1:11" ht="22.5" customHeight="1">
      <c r="A8" s="44">
        <v>2</v>
      </c>
      <c r="B8" s="37"/>
      <c r="C8" s="37"/>
      <c r="D8" s="37"/>
      <c r="E8" s="37"/>
      <c r="F8" s="37"/>
      <c r="G8" s="150"/>
      <c r="H8" s="37"/>
      <c r="I8" s="150"/>
      <c r="J8" s="37"/>
      <c r="K8" s="150"/>
    </row>
    <row r="9" spans="1:11" s="121" customFormat="1" ht="26.25" customHeight="1">
      <c r="A9" s="119"/>
      <c r="B9" s="120" t="s">
        <v>31</v>
      </c>
      <c r="C9" s="120"/>
      <c r="D9" s="120"/>
      <c r="E9" s="120"/>
      <c r="F9" s="149">
        <f aca="true" t="shared" si="0" ref="F9:K9">SUM(F7:F8)</f>
        <v>0</v>
      </c>
      <c r="G9" s="149">
        <f t="shared" si="0"/>
        <v>0</v>
      </c>
      <c r="H9" s="149">
        <f t="shared" si="0"/>
        <v>0</v>
      </c>
      <c r="I9" s="149">
        <f t="shared" si="0"/>
        <v>0</v>
      </c>
      <c r="J9" s="149">
        <f t="shared" si="0"/>
        <v>0</v>
      </c>
      <c r="K9" s="149">
        <f t="shared" si="0"/>
        <v>0</v>
      </c>
    </row>
    <row r="10" spans="1:11" ht="54" customHeight="1">
      <c r="A10" s="314" t="s">
        <v>158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</row>
    <row r="11" spans="1:11" ht="32.25" customHeight="1">
      <c r="A11" s="270" t="s">
        <v>85</v>
      </c>
      <c r="B11" s="270" t="s">
        <v>159</v>
      </c>
      <c r="C11" s="270" t="s">
        <v>160</v>
      </c>
      <c r="D11" s="270" t="s">
        <v>161</v>
      </c>
      <c r="E11" s="270" t="s">
        <v>193</v>
      </c>
      <c r="F11" s="315" t="s">
        <v>237</v>
      </c>
      <c r="G11" s="315"/>
      <c r="H11" s="313" t="s">
        <v>235</v>
      </c>
      <c r="I11" s="313"/>
      <c r="J11" s="291" t="s">
        <v>234</v>
      </c>
      <c r="K11" s="291"/>
    </row>
    <row r="12" spans="1:11" ht="99" customHeight="1">
      <c r="A12" s="270"/>
      <c r="B12" s="270"/>
      <c r="C12" s="270"/>
      <c r="D12" s="270"/>
      <c r="E12" s="270"/>
      <c r="F12" s="34" t="s">
        <v>194</v>
      </c>
      <c r="G12" s="34" t="s">
        <v>157</v>
      </c>
      <c r="H12" s="34" t="s">
        <v>194</v>
      </c>
      <c r="I12" s="34" t="s">
        <v>157</v>
      </c>
      <c r="J12" s="34" t="s">
        <v>194</v>
      </c>
      <c r="K12" s="34" t="s">
        <v>157</v>
      </c>
    </row>
    <row r="13" spans="1:11" ht="16.5" customHeight="1">
      <c r="A13" s="104">
        <v>1</v>
      </c>
      <c r="B13" s="104">
        <v>2</v>
      </c>
      <c r="C13" s="104">
        <v>3</v>
      </c>
      <c r="D13" s="104">
        <v>4</v>
      </c>
      <c r="E13" s="104">
        <v>5</v>
      </c>
      <c r="F13" s="104">
        <v>6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</row>
    <row r="14" spans="1:11" ht="15.75">
      <c r="A14" s="44">
        <v>1</v>
      </c>
      <c r="B14" s="37"/>
      <c r="C14" s="37"/>
      <c r="D14" s="37"/>
      <c r="E14" s="37"/>
      <c r="F14" s="148"/>
      <c r="G14" s="148"/>
      <c r="H14" s="148"/>
      <c r="I14" s="148"/>
      <c r="J14" s="148"/>
      <c r="K14" s="148"/>
    </row>
    <row r="15" spans="1:11" ht="22.5" customHeight="1">
      <c r="A15" s="44">
        <v>2</v>
      </c>
      <c r="B15" s="37"/>
      <c r="C15" s="37"/>
      <c r="D15" s="37"/>
      <c r="E15" s="37"/>
      <c r="F15" s="148"/>
      <c r="G15" s="148"/>
      <c r="H15" s="148"/>
      <c r="I15" s="148"/>
      <c r="J15" s="148"/>
      <c r="K15" s="148"/>
    </row>
    <row r="16" spans="1:11" s="121" customFormat="1" ht="26.25" customHeight="1">
      <c r="A16" s="119"/>
      <c r="B16" s="120" t="s">
        <v>31</v>
      </c>
      <c r="C16" s="120"/>
      <c r="D16" s="120"/>
      <c r="E16" s="120"/>
      <c r="F16" s="149">
        <f aca="true" t="shared" si="1" ref="F16:K16">SUM(F14:F15)</f>
        <v>0</v>
      </c>
      <c r="G16" s="149">
        <f t="shared" si="1"/>
        <v>0</v>
      </c>
      <c r="H16" s="149">
        <f t="shared" si="1"/>
        <v>0</v>
      </c>
      <c r="I16" s="149">
        <f t="shared" si="1"/>
        <v>0</v>
      </c>
      <c r="J16" s="149">
        <f t="shared" si="1"/>
        <v>0</v>
      </c>
      <c r="K16" s="149">
        <f t="shared" si="1"/>
        <v>0</v>
      </c>
    </row>
    <row r="17" ht="15" customHeight="1"/>
    <row r="18" spans="1:13" ht="21" customHeight="1">
      <c r="A18" s="107"/>
      <c r="B18" s="74" t="s">
        <v>63</v>
      </c>
      <c r="C18" s="75"/>
      <c r="D18" s="75"/>
      <c r="E18" s="75"/>
      <c r="F18" s="74" t="s">
        <v>65</v>
      </c>
      <c r="G18" s="108"/>
      <c r="H18" s="107"/>
      <c r="I18" s="107"/>
      <c r="J18" s="107"/>
      <c r="K18" s="107"/>
      <c r="L18" s="107"/>
      <c r="M18" s="107"/>
    </row>
    <row r="19" spans="1:13" ht="15.75">
      <c r="A19" s="107"/>
      <c r="B19" s="74" t="s">
        <v>64</v>
      </c>
      <c r="C19" s="76"/>
      <c r="D19" s="76"/>
      <c r="E19" s="76"/>
      <c r="F19" s="74" t="s">
        <v>65</v>
      </c>
      <c r="G19" s="107"/>
      <c r="H19" s="107"/>
      <c r="I19" s="107"/>
      <c r="J19" s="107"/>
      <c r="K19" s="107"/>
      <c r="L19" s="107"/>
      <c r="M19" s="107"/>
    </row>
    <row r="20" spans="1:13" ht="30">
      <c r="A20" s="107"/>
      <c r="B20" s="74" t="s">
        <v>66</v>
      </c>
      <c r="C20" s="76"/>
      <c r="D20" s="76"/>
      <c r="E20" s="76"/>
      <c r="F20" s="74"/>
      <c r="G20" s="107"/>
      <c r="H20" s="107"/>
      <c r="I20" s="107"/>
      <c r="J20" s="107"/>
      <c r="K20" s="107"/>
      <c r="L20" s="107"/>
      <c r="M20" s="107"/>
    </row>
  </sheetData>
  <sheetProtection/>
  <mergeCells count="19">
    <mergeCell ref="H11:I11"/>
    <mergeCell ref="J11:K11"/>
    <mergeCell ref="A10:K10"/>
    <mergeCell ref="A11:A12"/>
    <mergeCell ref="B11:B12"/>
    <mergeCell ref="C11:C12"/>
    <mergeCell ref="D11:D12"/>
    <mergeCell ref="E11:E12"/>
    <mergeCell ref="F11:G11"/>
    <mergeCell ref="A1:K1"/>
    <mergeCell ref="A3:K3"/>
    <mergeCell ref="A4:A5"/>
    <mergeCell ref="B4:B5"/>
    <mergeCell ref="C4:C5"/>
    <mergeCell ref="D4:D5"/>
    <mergeCell ref="E4:E5"/>
    <mergeCell ref="F4:G4"/>
    <mergeCell ref="H4:I4"/>
    <mergeCell ref="J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zoomScale="80" zoomScaleNormal="80" zoomScaleSheetLayoutView="80" zoomScalePageLayoutView="0" workbookViewId="0" topLeftCell="A1">
      <selection activeCell="J7" sqref="J7"/>
    </sheetView>
  </sheetViews>
  <sheetFormatPr defaultColWidth="9.140625" defaultRowHeight="15"/>
  <cols>
    <col min="1" max="1" width="6.421875" style="0" customWidth="1"/>
    <col min="2" max="2" width="43.140625" style="0" customWidth="1"/>
    <col min="3" max="3" width="22.140625" style="0" customWidth="1"/>
    <col min="4" max="6" width="19.00390625" style="0" customWidth="1"/>
  </cols>
  <sheetData>
    <row r="1" spans="1:6" ht="37.5" customHeight="1" thickBot="1">
      <c r="A1" s="311" t="s">
        <v>225</v>
      </c>
      <c r="B1" s="311"/>
      <c r="C1" s="311"/>
      <c r="D1" s="311"/>
      <c r="E1" s="311"/>
      <c r="F1" s="311"/>
    </row>
    <row r="2" spans="1:6" ht="37.5" customHeight="1" thickTop="1">
      <c r="A2" s="207"/>
      <c r="B2" s="207"/>
      <c r="C2" s="207"/>
      <c r="D2" s="207"/>
      <c r="E2" s="207"/>
      <c r="F2" s="207"/>
    </row>
    <row r="3" spans="1:6" ht="16.5" customHeight="1">
      <c r="A3" s="259" t="str">
        <f>перемещение!A3:F3</f>
        <v>Наименование организации, ИП</v>
      </c>
      <c r="B3" s="259"/>
      <c r="C3" s="259"/>
      <c r="D3" s="259"/>
      <c r="E3" s="259"/>
      <c r="F3" s="259"/>
    </row>
    <row r="4" spans="1:6" ht="154.5" customHeight="1">
      <c r="A4" s="34" t="s">
        <v>85</v>
      </c>
      <c r="B4" s="34" t="s">
        <v>203</v>
      </c>
      <c r="C4" s="34" t="s">
        <v>152</v>
      </c>
      <c r="D4" s="91" t="s">
        <v>233</v>
      </c>
      <c r="E4" s="115" t="s">
        <v>231</v>
      </c>
      <c r="F4" s="58" t="s">
        <v>230</v>
      </c>
    </row>
    <row r="5" spans="1:6" ht="12" customHeight="1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</row>
    <row r="6" spans="1:6" ht="29.25" customHeight="1">
      <c r="A6" s="151">
        <v>1</v>
      </c>
      <c r="B6" s="123" t="s">
        <v>162</v>
      </c>
      <c r="C6" s="118" t="s">
        <v>115</v>
      </c>
      <c r="D6" s="118">
        <f>SUM(D7:D10)</f>
        <v>0</v>
      </c>
      <c r="E6" s="118">
        <f>SUM(E7:E10)</f>
        <v>0</v>
      </c>
      <c r="F6" s="118">
        <f>SUM(F7:F10)</f>
        <v>0</v>
      </c>
    </row>
    <row r="7" spans="1:6" ht="31.5" customHeight="1">
      <c r="A7" s="40"/>
      <c r="B7" s="8" t="s">
        <v>163</v>
      </c>
      <c r="C7" s="38"/>
      <c r="D7" s="110"/>
      <c r="E7" s="106"/>
      <c r="F7" s="106"/>
    </row>
    <row r="8" spans="1:6" ht="31.5" customHeight="1">
      <c r="A8" s="40"/>
      <c r="B8" s="122" t="s">
        <v>164</v>
      </c>
      <c r="C8" s="117"/>
      <c r="D8" s="38"/>
      <c r="E8" s="38"/>
      <c r="F8" s="38"/>
    </row>
    <row r="9" spans="1:6" ht="31.5" customHeight="1">
      <c r="A9" s="40"/>
      <c r="B9" s="122" t="s">
        <v>165</v>
      </c>
      <c r="C9" s="117"/>
      <c r="D9" s="38"/>
      <c r="E9" s="38"/>
      <c r="F9" s="38"/>
    </row>
    <row r="10" spans="1:6" ht="31.5" customHeight="1">
      <c r="A10" s="40"/>
      <c r="B10" s="122" t="s">
        <v>166</v>
      </c>
      <c r="C10" s="117"/>
      <c r="D10" s="38"/>
      <c r="E10" s="38"/>
      <c r="F10" s="38"/>
    </row>
    <row r="11" spans="1:6" ht="30.75" customHeight="1">
      <c r="A11" s="151">
        <v>2</v>
      </c>
      <c r="B11" s="123" t="s">
        <v>167</v>
      </c>
      <c r="C11" s="118" t="s">
        <v>115</v>
      </c>
      <c r="D11" s="118">
        <f>SUM(D12:D15)</f>
        <v>0</v>
      </c>
      <c r="E11" s="118">
        <f>SUM(E12:E15)</f>
        <v>0</v>
      </c>
      <c r="F11" s="118">
        <f>SUM(F12:F15)</f>
        <v>0</v>
      </c>
    </row>
    <row r="12" spans="1:6" ht="31.5" customHeight="1">
      <c r="A12" s="40"/>
      <c r="B12" s="8" t="s">
        <v>163</v>
      </c>
      <c r="C12" s="38"/>
      <c r="D12" s="110"/>
      <c r="E12" s="106"/>
      <c r="F12" s="106"/>
    </row>
    <row r="13" spans="1:6" ht="31.5" customHeight="1">
      <c r="A13" s="40"/>
      <c r="B13" s="122"/>
      <c r="C13" s="117"/>
      <c r="D13" s="38"/>
      <c r="E13" s="38"/>
      <c r="F13" s="38"/>
    </row>
    <row r="14" spans="1:6" ht="31.5" customHeight="1">
      <c r="A14" s="40"/>
      <c r="B14" s="122"/>
      <c r="C14" s="117"/>
      <c r="D14" s="38"/>
      <c r="E14" s="38"/>
      <c r="F14" s="38"/>
    </row>
    <row r="15" spans="1:6" ht="31.5" customHeight="1">
      <c r="A15" s="40"/>
      <c r="B15" s="122"/>
      <c r="C15" s="117"/>
      <c r="D15" s="38"/>
      <c r="E15" s="38"/>
      <c r="F15" s="38"/>
    </row>
    <row r="16" spans="1:6" ht="30.75" customHeight="1">
      <c r="A16" s="151">
        <v>3</v>
      </c>
      <c r="B16" s="123" t="s">
        <v>168</v>
      </c>
      <c r="C16" s="118" t="s">
        <v>115</v>
      </c>
      <c r="D16" s="118">
        <f>SUM(D17:D20)</f>
        <v>0</v>
      </c>
      <c r="E16" s="118">
        <f>SUM(E17:E20)</f>
        <v>0</v>
      </c>
      <c r="F16" s="118">
        <f>SUM(F17:F20)</f>
        <v>0</v>
      </c>
    </row>
    <row r="17" spans="1:6" ht="31.5" customHeight="1">
      <c r="A17" s="40"/>
      <c r="B17" s="8" t="s">
        <v>163</v>
      </c>
      <c r="C17" s="38"/>
      <c r="D17" s="110"/>
      <c r="E17" s="106"/>
      <c r="F17" s="106"/>
    </row>
    <row r="18" spans="1:6" ht="31.5" customHeight="1">
      <c r="A18" s="40"/>
      <c r="B18" s="122"/>
      <c r="C18" s="117"/>
      <c r="D18" s="38"/>
      <c r="E18" s="38"/>
      <c r="F18" s="38"/>
    </row>
    <row r="19" spans="1:6" ht="31.5" customHeight="1">
      <c r="A19" s="40"/>
      <c r="B19" s="122"/>
      <c r="C19" s="117"/>
      <c r="D19" s="38"/>
      <c r="E19" s="38"/>
      <c r="F19" s="38"/>
    </row>
    <row r="20" spans="1:6" ht="31.5" customHeight="1">
      <c r="A20" s="40"/>
      <c r="B20" s="122"/>
      <c r="C20" s="117"/>
      <c r="D20" s="38"/>
      <c r="E20" s="38"/>
      <c r="F20" s="38"/>
    </row>
    <row r="21" spans="1:6" s="2" customFormat="1" ht="42" customHeight="1">
      <c r="A21" s="294" t="s">
        <v>196</v>
      </c>
      <c r="B21" s="295"/>
      <c r="C21" s="309"/>
      <c r="D21" s="56">
        <f>D6+D11+D16</f>
        <v>0</v>
      </c>
      <c r="E21" s="56">
        <f>E6+E11+E16</f>
        <v>0</v>
      </c>
      <c r="F21" s="56">
        <f>F6+F11+F16</f>
        <v>0</v>
      </c>
    </row>
    <row r="22" spans="1:6" s="2" customFormat="1" ht="33" customHeight="1">
      <c r="A22" s="316" t="s">
        <v>193</v>
      </c>
      <c r="B22" s="317"/>
      <c r="C22" s="318"/>
      <c r="D22" s="106"/>
      <c r="E22" s="106"/>
      <c r="F22" s="106"/>
    </row>
    <row r="23" spans="1:6" s="2" customFormat="1" ht="39" customHeight="1">
      <c r="A23" s="319" t="s">
        <v>197</v>
      </c>
      <c r="B23" s="320"/>
      <c r="C23" s="321"/>
      <c r="D23" s="152">
        <f>D21*D22</f>
        <v>0</v>
      </c>
      <c r="E23" s="152">
        <f>E21*E22</f>
        <v>0</v>
      </c>
      <c r="F23" s="152">
        <f>F21*F22</f>
        <v>0</v>
      </c>
    </row>
    <row r="25" spans="1:5" ht="21" customHeight="1">
      <c r="A25" s="107"/>
      <c r="B25" s="74" t="s">
        <v>63</v>
      </c>
      <c r="C25" s="75"/>
      <c r="D25" s="108"/>
      <c r="E25" s="107"/>
    </row>
    <row r="26" spans="1:5" ht="15.75">
      <c r="A26" s="107"/>
      <c r="B26" s="74" t="s">
        <v>64</v>
      </c>
      <c r="C26" s="76"/>
      <c r="D26" s="107"/>
      <c r="E26" s="107"/>
    </row>
    <row r="27" spans="1:5" ht="15.75">
      <c r="A27" s="107"/>
      <c r="B27" s="74" t="s">
        <v>66</v>
      </c>
      <c r="C27" s="76"/>
      <c r="D27" s="107"/>
      <c r="E27" s="107"/>
    </row>
    <row r="30" spans="1:6" ht="54" customHeight="1">
      <c r="A30" s="282" t="s">
        <v>198</v>
      </c>
      <c r="B30" s="282"/>
      <c r="C30" s="282"/>
      <c r="D30" s="282"/>
      <c r="E30" s="282"/>
      <c r="F30" s="282"/>
    </row>
  </sheetData>
  <sheetProtection/>
  <mergeCells count="6">
    <mergeCell ref="A1:F1"/>
    <mergeCell ref="A3:F3"/>
    <mergeCell ref="A30:F30"/>
    <mergeCell ref="A22:C22"/>
    <mergeCell ref="A23:C23"/>
    <mergeCell ref="A21:C21"/>
  </mergeCells>
  <printOptions horizontalCentered="1"/>
  <pageMargins left="0.7480314960629921" right="0.5905511811023623" top="0.5905511811023623" bottom="0.5905511811023623" header="0.31496062992125984" footer="0.31496062992125984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1"/>
  <sheetViews>
    <sheetView zoomScale="90" zoomScaleNormal="90" zoomScaleSheetLayoutView="90" workbookViewId="0" topLeftCell="A1">
      <selection activeCell="W11" sqref="W11"/>
    </sheetView>
  </sheetViews>
  <sheetFormatPr defaultColWidth="9.140625" defaultRowHeight="15"/>
  <cols>
    <col min="1" max="1" width="4.8515625" style="0" customWidth="1"/>
    <col min="2" max="2" width="30.7109375" style="0" customWidth="1"/>
    <col min="3" max="3" width="12.421875" style="0" customWidth="1"/>
    <col min="4" max="4" width="8.421875" style="0" customWidth="1"/>
    <col min="5" max="5" width="11.421875" style="0" customWidth="1"/>
    <col min="6" max="6" width="9.28125" style="0" customWidth="1"/>
    <col min="7" max="7" width="11.28125" style="0" customWidth="1"/>
    <col min="8" max="8" width="11.140625" style="0" customWidth="1"/>
    <col min="9" max="9" width="8.8515625" style="0" customWidth="1"/>
    <col min="10" max="10" width="11.140625" style="0" customWidth="1"/>
    <col min="11" max="11" width="10.00390625" style="0" customWidth="1"/>
    <col min="12" max="12" width="11.421875" style="0" customWidth="1"/>
    <col min="13" max="13" width="11.140625" style="0" customWidth="1"/>
    <col min="14" max="14" width="8.57421875" style="0" customWidth="1"/>
    <col min="15" max="15" width="11.28125" style="0" customWidth="1"/>
    <col min="16" max="16" width="9.421875" style="0" customWidth="1"/>
    <col min="17" max="17" width="10.7109375" style="0" customWidth="1"/>
  </cols>
  <sheetData>
    <row r="1" spans="1:17" ht="30.75" customHeight="1">
      <c r="A1" s="322" t="s">
        <v>104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17" ht="30.7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27.75" customHeight="1">
      <c r="A3" s="323" t="str">
        <f>перемещение!A3:F3</f>
        <v>Наименование организации, ИП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</row>
    <row r="4" spans="1:17" ht="39" customHeight="1">
      <c r="A4" s="274" t="s">
        <v>85</v>
      </c>
      <c r="B4" s="272" t="s">
        <v>90</v>
      </c>
      <c r="C4" s="261" t="s">
        <v>232</v>
      </c>
      <c r="D4" s="262"/>
      <c r="E4" s="262"/>
      <c r="F4" s="262"/>
      <c r="G4" s="263"/>
      <c r="H4" s="264" t="s">
        <v>231</v>
      </c>
      <c r="I4" s="265"/>
      <c r="J4" s="265"/>
      <c r="K4" s="265"/>
      <c r="L4" s="266"/>
      <c r="M4" s="291" t="s">
        <v>230</v>
      </c>
      <c r="N4" s="291"/>
      <c r="O4" s="291"/>
      <c r="P4" s="291"/>
      <c r="Q4" s="291"/>
    </row>
    <row r="5" spans="1:17" ht="88.5" customHeight="1">
      <c r="A5" s="273"/>
      <c r="B5" s="273"/>
      <c r="C5" s="37" t="s">
        <v>181</v>
      </c>
      <c r="D5" s="34" t="s">
        <v>185</v>
      </c>
      <c r="E5" s="34" t="s">
        <v>188</v>
      </c>
      <c r="F5" s="34" t="s">
        <v>186</v>
      </c>
      <c r="G5" s="34" t="s">
        <v>187</v>
      </c>
      <c r="H5" s="37" t="s">
        <v>181</v>
      </c>
      <c r="I5" s="34" t="s">
        <v>190</v>
      </c>
      <c r="J5" s="34" t="s">
        <v>188</v>
      </c>
      <c r="K5" s="34" t="s">
        <v>186</v>
      </c>
      <c r="L5" s="34" t="s">
        <v>187</v>
      </c>
      <c r="M5" s="37" t="s">
        <v>181</v>
      </c>
      <c r="N5" s="34" t="s">
        <v>190</v>
      </c>
      <c r="O5" s="34" t="s">
        <v>188</v>
      </c>
      <c r="P5" s="34" t="s">
        <v>186</v>
      </c>
      <c r="Q5" s="34" t="s">
        <v>187</v>
      </c>
    </row>
    <row r="6" spans="1:17" ht="9.7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7">
        <v>15</v>
      </c>
      <c r="P6" s="47">
        <v>16</v>
      </c>
      <c r="Q6" s="47">
        <v>17</v>
      </c>
    </row>
    <row r="7" spans="1:17" ht="38.25" customHeight="1">
      <c r="A7" s="40">
        <v>1</v>
      </c>
      <c r="B7" s="8" t="s">
        <v>179</v>
      </c>
      <c r="C7" s="147"/>
      <c r="D7" s="140"/>
      <c r="E7" s="142">
        <f>C7*D7</f>
        <v>0</v>
      </c>
      <c r="F7" s="140"/>
      <c r="G7" s="142">
        <f>C7*F7</f>
        <v>0</v>
      </c>
      <c r="H7" s="147"/>
      <c r="I7" s="140"/>
      <c r="J7" s="142">
        <f>H7*I7</f>
        <v>0</v>
      </c>
      <c r="K7" s="140"/>
      <c r="L7" s="142">
        <f>H7*K7</f>
        <v>0</v>
      </c>
      <c r="M7" s="147"/>
      <c r="N7" s="140"/>
      <c r="O7" s="142">
        <f>M7*N7</f>
        <v>0</v>
      </c>
      <c r="P7" s="140"/>
      <c r="Q7" s="142">
        <f>M7*P7</f>
        <v>0</v>
      </c>
    </row>
    <row r="8" spans="1:17" ht="38.25" customHeight="1">
      <c r="A8" s="40">
        <v>2</v>
      </c>
      <c r="B8" s="8" t="s">
        <v>91</v>
      </c>
      <c r="C8" s="147"/>
      <c r="D8" s="140"/>
      <c r="E8" s="142">
        <f>C8*D8</f>
        <v>0</v>
      </c>
      <c r="F8" s="140"/>
      <c r="G8" s="142">
        <f>C8*F8</f>
        <v>0</v>
      </c>
      <c r="H8" s="147"/>
      <c r="I8" s="140"/>
      <c r="J8" s="142">
        <f>H8*I8</f>
        <v>0</v>
      </c>
      <c r="K8" s="140"/>
      <c r="L8" s="142">
        <f>H8*K8</f>
        <v>0</v>
      </c>
      <c r="M8" s="147"/>
      <c r="N8" s="140"/>
      <c r="O8" s="142">
        <f>M8*N8</f>
        <v>0</v>
      </c>
      <c r="P8" s="140"/>
      <c r="Q8" s="142">
        <f>M8*P8</f>
        <v>0</v>
      </c>
    </row>
    <row r="9" spans="1:17" ht="38.25" customHeight="1">
      <c r="A9" s="40">
        <v>3</v>
      </c>
      <c r="B9" s="8" t="s">
        <v>180</v>
      </c>
      <c r="C9" s="147"/>
      <c r="D9" s="140"/>
      <c r="E9" s="142">
        <f>C9*D9</f>
        <v>0</v>
      </c>
      <c r="F9" s="140"/>
      <c r="G9" s="142">
        <f>C9*F9</f>
        <v>0</v>
      </c>
      <c r="H9" s="147"/>
      <c r="I9" s="140"/>
      <c r="J9" s="142">
        <f>H9*I9</f>
        <v>0</v>
      </c>
      <c r="K9" s="140"/>
      <c r="L9" s="142">
        <f>H9*K9</f>
        <v>0</v>
      </c>
      <c r="M9" s="147"/>
      <c r="N9" s="140"/>
      <c r="O9" s="142">
        <f>M9*N9</f>
        <v>0</v>
      </c>
      <c r="P9" s="140"/>
      <c r="Q9" s="142">
        <f>M9*P9</f>
        <v>0</v>
      </c>
    </row>
    <row r="10" spans="1:17" ht="38.25" customHeight="1">
      <c r="A10" s="40">
        <v>4</v>
      </c>
      <c r="B10" s="8" t="s">
        <v>178</v>
      </c>
      <c r="C10" s="147"/>
      <c r="D10" s="140"/>
      <c r="E10" s="142">
        <f>C10*D10</f>
        <v>0</v>
      </c>
      <c r="F10" s="140"/>
      <c r="G10" s="142">
        <f>C10*F10</f>
        <v>0</v>
      </c>
      <c r="H10" s="147"/>
      <c r="I10" s="140"/>
      <c r="J10" s="142">
        <f>H10*I10</f>
        <v>0</v>
      </c>
      <c r="K10" s="140"/>
      <c r="L10" s="142">
        <f>H10*K10</f>
        <v>0</v>
      </c>
      <c r="M10" s="147"/>
      <c r="N10" s="140"/>
      <c r="O10" s="142">
        <f>M10*N10</f>
        <v>0</v>
      </c>
      <c r="P10" s="140"/>
      <c r="Q10" s="142">
        <f>M10*P10</f>
        <v>0</v>
      </c>
    </row>
    <row r="11" spans="1:17" ht="38.25" customHeight="1">
      <c r="A11" s="40">
        <v>5</v>
      </c>
      <c r="B11" s="8" t="s">
        <v>189</v>
      </c>
      <c r="C11" s="147"/>
      <c r="D11" s="140"/>
      <c r="E11" s="142">
        <f>C11*D11</f>
        <v>0</v>
      </c>
      <c r="F11" s="140"/>
      <c r="G11" s="142">
        <f>C11*F11</f>
        <v>0</v>
      </c>
      <c r="H11" s="147"/>
      <c r="I11" s="140"/>
      <c r="J11" s="142">
        <f>H11*I11</f>
        <v>0</v>
      </c>
      <c r="K11" s="140"/>
      <c r="L11" s="142">
        <f>H11*K11</f>
        <v>0</v>
      </c>
      <c r="M11" s="147"/>
      <c r="N11" s="140"/>
      <c r="O11" s="142">
        <f>M11*N11</f>
        <v>0</v>
      </c>
      <c r="P11" s="140"/>
      <c r="Q11" s="142">
        <f>M11*P11</f>
        <v>0</v>
      </c>
    </row>
    <row r="12" spans="1:17" s="2" customFormat="1" ht="38.25" customHeight="1">
      <c r="A12" s="54"/>
      <c r="B12" s="55" t="s">
        <v>31</v>
      </c>
      <c r="C12" s="106">
        <f>SUM(C7:C11)</f>
        <v>0</v>
      </c>
      <c r="D12" s="141"/>
      <c r="E12" s="101">
        <f>SUM(E7:E11)</f>
        <v>0</v>
      </c>
      <c r="F12" s="141"/>
      <c r="G12" s="101">
        <f>SUM(G7:G11)</f>
        <v>0</v>
      </c>
      <c r="H12" s="106">
        <f>SUM(H7:H11)</f>
        <v>0</v>
      </c>
      <c r="I12" s="141"/>
      <c r="J12" s="101">
        <f>SUM(J7:J11)</f>
        <v>0</v>
      </c>
      <c r="K12" s="141"/>
      <c r="L12" s="101">
        <f>SUM(L7:L11)</f>
        <v>0</v>
      </c>
      <c r="M12" s="106">
        <f>SUM(M7:M11)</f>
        <v>0</v>
      </c>
      <c r="N12" s="141"/>
      <c r="O12" s="101">
        <f>SUM(O7:O11)</f>
        <v>0</v>
      </c>
      <c r="P12" s="141"/>
      <c r="Q12" s="101">
        <f>SUM(Q7:Q11)</f>
        <v>0</v>
      </c>
    </row>
    <row r="14" spans="1:16" ht="21" customHeight="1">
      <c r="A14" s="9"/>
      <c r="B14" s="74" t="s">
        <v>63</v>
      </c>
      <c r="C14" s="75"/>
      <c r="D14" s="75"/>
      <c r="E14" s="74" t="s">
        <v>65</v>
      </c>
      <c r="F14" s="74"/>
      <c r="G14" s="74"/>
      <c r="H14" s="18"/>
      <c r="I14" s="9"/>
      <c r="J14" s="9"/>
      <c r="K14" s="9"/>
      <c r="L14" s="9"/>
      <c r="M14" s="9"/>
      <c r="N14" s="9"/>
      <c r="O14" s="9"/>
      <c r="P14" s="9"/>
    </row>
    <row r="15" spans="1:16" ht="15.75">
      <c r="A15" s="9"/>
      <c r="B15" s="74" t="s">
        <v>64</v>
      </c>
      <c r="C15" s="76"/>
      <c r="D15" s="76"/>
      <c r="E15" s="74" t="s">
        <v>65</v>
      </c>
      <c r="F15" s="74"/>
      <c r="G15" s="74"/>
      <c r="H15" s="9"/>
      <c r="I15" s="9"/>
      <c r="J15" s="9"/>
      <c r="K15" s="9"/>
      <c r="L15" s="9"/>
      <c r="M15" s="9"/>
      <c r="N15" s="9"/>
      <c r="O15" s="9"/>
      <c r="P15" s="9"/>
    </row>
    <row r="16" spans="1:16" ht="15.75">
      <c r="A16" s="9"/>
      <c r="B16" s="74" t="s">
        <v>66</v>
      </c>
      <c r="C16" s="92"/>
      <c r="D16" s="92"/>
      <c r="E16" s="74"/>
      <c r="F16" s="74"/>
      <c r="G16" s="74"/>
      <c r="H16" s="9"/>
      <c r="I16" s="9"/>
      <c r="J16" s="9"/>
      <c r="K16" s="9"/>
      <c r="L16" s="9"/>
      <c r="M16" s="9"/>
      <c r="N16" s="9"/>
      <c r="O16" s="9"/>
      <c r="P16" s="9"/>
    </row>
    <row r="18" spans="1:15" ht="50.25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</row>
    <row r="19" spans="1:15" ht="22.5" customHeight="1">
      <c r="A19" s="282" t="s">
        <v>184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</row>
    <row r="21" spans="12:26" ht="15"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</row>
  </sheetData>
  <sheetProtection/>
  <mergeCells count="10">
    <mergeCell ref="L21:Z21"/>
    <mergeCell ref="A1:Q1"/>
    <mergeCell ref="A3:Q3"/>
    <mergeCell ref="M4:Q4"/>
    <mergeCell ref="H4:L4"/>
    <mergeCell ref="A19:O19"/>
    <mergeCell ref="A18:O18"/>
    <mergeCell ref="A4:A5"/>
    <mergeCell ref="B4:B5"/>
    <mergeCell ref="C4:G4"/>
  </mergeCells>
  <printOptions horizontalCentered="1" vertic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H32"/>
  <sheetViews>
    <sheetView zoomScalePageLayoutView="0" workbookViewId="0" topLeftCell="A1">
      <selection activeCell="C32" sqref="C32"/>
    </sheetView>
  </sheetViews>
  <sheetFormatPr defaultColWidth="9.140625" defaultRowHeight="15"/>
  <cols>
    <col min="2" max="2" width="26.57421875" style="0" customWidth="1"/>
    <col min="3" max="3" width="30.28125" style="0" customWidth="1"/>
    <col min="4" max="4" width="4.140625" style="0" customWidth="1"/>
    <col min="5" max="5" width="13.28125" style="0" customWidth="1"/>
    <col min="6" max="6" width="15.7109375" style="0" customWidth="1"/>
  </cols>
  <sheetData>
    <row r="7" spans="2:6" ht="15.75" customHeight="1">
      <c r="B7" s="247" t="s">
        <v>6</v>
      </c>
      <c r="C7" s="248" t="s">
        <v>27</v>
      </c>
      <c r="D7" s="248" t="s">
        <v>0</v>
      </c>
      <c r="E7" s="250" t="s">
        <v>17</v>
      </c>
      <c r="F7" s="250" t="s">
        <v>28</v>
      </c>
    </row>
    <row r="8" spans="2:6" ht="15.75" customHeight="1">
      <c r="B8" s="247"/>
      <c r="C8" s="249"/>
      <c r="D8" s="249"/>
      <c r="E8" s="251"/>
      <c r="F8" s="251"/>
    </row>
    <row r="9" spans="2:6" ht="15.75">
      <c r="B9" s="4">
        <v>1</v>
      </c>
      <c r="C9" s="4"/>
      <c r="D9" s="4"/>
      <c r="E9" s="25"/>
      <c r="F9" s="25"/>
    </row>
    <row r="10" spans="2:8" ht="17.25" customHeight="1">
      <c r="B10" s="3" t="s">
        <v>10</v>
      </c>
      <c r="C10" s="3" t="s">
        <v>23</v>
      </c>
      <c r="D10" s="3">
        <v>4</v>
      </c>
      <c r="E10" s="25">
        <v>561770</v>
      </c>
      <c r="F10" s="25">
        <f>626861.04+626793.6+663631.56+663631.56</f>
        <v>2580917.7600000002</v>
      </c>
      <c r="G10" s="31">
        <f>F10/E10</f>
        <v>4.594260569272122</v>
      </c>
      <c r="H10">
        <f>E10/D10</f>
        <v>140442.5</v>
      </c>
    </row>
    <row r="11" spans="2:8" ht="17.25" customHeight="1">
      <c r="B11" s="3" t="s">
        <v>11</v>
      </c>
      <c r="C11" s="3" t="s">
        <v>24</v>
      </c>
      <c r="D11" s="3">
        <v>3</v>
      </c>
      <c r="E11" s="25">
        <v>426123</v>
      </c>
      <c r="F11" s="25">
        <f>0+0+0</f>
        <v>0</v>
      </c>
      <c r="G11" s="31">
        <f aca="true" t="shared" si="0" ref="G11:G19">F11/E11</f>
        <v>0</v>
      </c>
      <c r="H11">
        <f aca="true" t="shared" si="1" ref="H11:H19">E11/D11</f>
        <v>142041</v>
      </c>
    </row>
    <row r="12" spans="2:8" ht="17.25" customHeight="1">
      <c r="B12" s="3" t="s">
        <v>12</v>
      </c>
      <c r="C12" s="3">
        <v>2564.2565</v>
      </c>
      <c r="D12" s="3">
        <v>2</v>
      </c>
      <c r="E12" s="25">
        <v>280106</v>
      </c>
      <c r="F12" s="25">
        <f>432325.56*2</f>
        <v>864651.12</v>
      </c>
      <c r="G12" s="31">
        <f t="shared" si="0"/>
        <v>3.08687111307862</v>
      </c>
      <c r="H12">
        <f t="shared" si="1"/>
        <v>140053</v>
      </c>
    </row>
    <row r="13" spans="2:8" ht="17.25" customHeight="1">
      <c r="B13" s="3" t="s">
        <v>13</v>
      </c>
      <c r="C13" s="3" t="s">
        <v>25</v>
      </c>
      <c r="D13" s="3">
        <v>3</v>
      </c>
      <c r="E13" s="25">
        <v>436468</v>
      </c>
      <c r="F13" s="25">
        <f>461403.72+460491.96+460491.96</f>
        <v>1382387.64</v>
      </c>
      <c r="G13" s="31">
        <f t="shared" si="0"/>
        <v>3.167214182941246</v>
      </c>
      <c r="H13">
        <f t="shared" si="1"/>
        <v>145489.33333333334</v>
      </c>
    </row>
    <row r="14" spans="2:8" ht="17.25" customHeight="1">
      <c r="B14" s="3" t="s">
        <v>14</v>
      </c>
      <c r="C14" s="3">
        <v>2511</v>
      </c>
      <c r="D14" s="3">
        <v>1</v>
      </c>
      <c r="E14" s="25">
        <v>132716</v>
      </c>
      <c r="F14" s="6">
        <v>0</v>
      </c>
      <c r="G14" s="31">
        <f t="shared" si="0"/>
        <v>0</v>
      </c>
      <c r="H14">
        <f t="shared" si="1"/>
        <v>132716</v>
      </c>
    </row>
    <row r="15" spans="2:8" s="1" customFormat="1" ht="17.25" customHeight="1">
      <c r="B15" s="26" t="s">
        <v>18</v>
      </c>
      <c r="C15" s="26" t="s">
        <v>20</v>
      </c>
      <c r="D15" s="26">
        <v>5</v>
      </c>
      <c r="E15" s="27">
        <v>470535</v>
      </c>
      <c r="F15" s="27">
        <f>367452.2+360008.17+207091.2+0+236076.72</f>
        <v>1170628.29</v>
      </c>
      <c r="G15" s="31">
        <f t="shared" si="0"/>
        <v>2.487866556154165</v>
      </c>
      <c r="H15">
        <f t="shared" si="1"/>
        <v>94107</v>
      </c>
    </row>
    <row r="16" spans="2:8" s="1" customFormat="1" ht="34.5" customHeight="1">
      <c r="B16" s="26" t="s">
        <v>19</v>
      </c>
      <c r="C16" s="26" t="s">
        <v>22</v>
      </c>
      <c r="D16" s="26">
        <v>8</v>
      </c>
      <c r="E16" s="27">
        <v>811267</v>
      </c>
      <c r="F16" s="27">
        <f>30178.88+30178.88+61442.51+151719.58+403978.32+0+0+0</f>
        <v>677498.1699999999</v>
      </c>
      <c r="G16" s="31">
        <f t="shared" si="0"/>
        <v>0.835111214926775</v>
      </c>
      <c r="H16">
        <f t="shared" si="1"/>
        <v>101408.375</v>
      </c>
    </row>
    <row r="17" spans="2:8" ht="17.25" customHeight="1">
      <c r="B17" s="3" t="s">
        <v>15</v>
      </c>
      <c r="C17" s="3">
        <v>2505.2555</v>
      </c>
      <c r="D17" s="3">
        <v>2</v>
      </c>
      <c r="E17" s="25">
        <v>223416</v>
      </c>
      <c r="F17" s="25">
        <f>268965.48+421638.36</f>
        <v>690603.84</v>
      </c>
      <c r="G17" s="31">
        <f t="shared" si="0"/>
        <v>3.091111827263938</v>
      </c>
      <c r="H17">
        <f t="shared" si="1"/>
        <v>111708</v>
      </c>
    </row>
    <row r="18" spans="2:8" ht="17.25" customHeight="1">
      <c r="B18" s="3" t="s">
        <v>16</v>
      </c>
      <c r="C18" s="3" t="s">
        <v>21</v>
      </c>
      <c r="D18" s="3">
        <v>3</v>
      </c>
      <c r="E18" s="25">
        <v>281278</v>
      </c>
      <c r="F18" s="25">
        <f>268965.48+457786.8+557565</f>
        <v>1284317.28</v>
      </c>
      <c r="G18" s="31">
        <f t="shared" si="0"/>
        <v>4.566006868649521</v>
      </c>
      <c r="H18">
        <f t="shared" si="1"/>
        <v>93759.33333333333</v>
      </c>
    </row>
    <row r="19" spans="2:8" ht="17.25" customHeight="1">
      <c r="B19" s="7" t="s">
        <v>5</v>
      </c>
      <c r="C19" s="7"/>
      <c r="D19" s="7">
        <f>SUM(D10:D18)</f>
        <v>31</v>
      </c>
      <c r="E19" s="28">
        <f>SUM(E10:E18)</f>
        <v>3623679</v>
      </c>
      <c r="F19" s="25">
        <f>SUM(F10:F18)</f>
        <v>8651004.1</v>
      </c>
      <c r="G19" s="31">
        <f t="shared" si="0"/>
        <v>2.387353874335999</v>
      </c>
      <c r="H19">
        <f t="shared" si="1"/>
        <v>116892.87096774194</v>
      </c>
    </row>
    <row r="21" spans="2:5" ht="15">
      <c r="B21" t="s">
        <v>26</v>
      </c>
      <c r="E21" s="30">
        <f>F19/E19</f>
        <v>2.387353874335999</v>
      </c>
    </row>
    <row r="22" spans="2:5" ht="15">
      <c r="B22" t="s">
        <v>29</v>
      </c>
      <c r="E22" s="29" t="e">
        <f>перемещение!#REF!</f>
        <v>#REF!</v>
      </c>
    </row>
    <row r="25" spans="2:8" ht="15.75">
      <c r="B25" s="3" t="s">
        <v>10</v>
      </c>
      <c r="C25" s="23">
        <f>16+10</f>
        <v>26</v>
      </c>
      <c r="E25">
        <v>742</v>
      </c>
      <c r="F25">
        <f>E25*2*C25</f>
        <v>38584</v>
      </c>
      <c r="G25" s="31">
        <f>G10</f>
        <v>4.594260569272122</v>
      </c>
      <c r="H25">
        <f>G25*F25</f>
        <v>177264.94980479556</v>
      </c>
    </row>
    <row r="26" spans="2:8" ht="15.75">
      <c r="B26" s="3" t="s">
        <v>11</v>
      </c>
      <c r="C26" s="23">
        <f>18+12</f>
        <v>30</v>
      </c>
      <c r="E26">
        <v>742</v>
      </c>
      <c r="F26">
        <f aca="true" t="shared" si="2" ref="F26:F31">E26*2*C26</f>
        <v>44520</v>
      </c>
      <c r="G26" s="31">
        <f>G11</f>
        <v>0</v>
      </c>
      <c r="H26">
        <f aca="true" t="shared" si="3" ref="H26:H31">G26*F26</f>
        <v>0</v>
      </c>
    </row>
    <row r="27" spans="2:8" ht="15.75">
      <c r="B27" s="3" t="s">
        <v>12</v>
      </c>
      <c r="C27" s="23">
        <f>4+2</f>
        <v>6</v>
      </c>
      <c r="E27">
        <v>742</v>
      </c>
      <c r="F27">
        <f t="shared" si="2"/>
        <v>8904</v>
      </c>
      <c r="G27" s="31">
        <f>G12</f>
        <v>3.08687111307862</v>
      </c>
      <c r="H27">
        <f t="shared" si="3"/>
        <v>27485.500390852034</v>
      </c>
    </row>
    <row r="28" spans="2:8" ht="15.75">
      <c r="B28" s="3" t="s">
        <v>13</v>
      </c>
      <c r="C28" s="23">
        <f>16+14</f>
        <v>30</v>
      </c>
      <c r="E28">
        <v>742</v>
      </c>
      <c r="F28">
        <f t="shared" si="2"/>
        <v>44520</v>
      </c>
      <c r="G28" s="31">
        <f>G13</f>
        <v>3.167214182941246</v>
      </c>
      <c r="H28">
        <f t="shared" si="3"/>
        <v>141004.37542454427</v>
      </c>
    </row>
    <row r="29" spans="2:8" ht="15.75">
      <c r="B29" s="3" t="s">
        <v>14</v>
      </c>
      <c r="C29" s="23">
        <f>10+4</f>
        <v>14</v>
      </c>
      <c r="E29">
        <v>742</v>
      </c>
      <c r="F29">
        <f t="shared" si="2"/>
        <v>20776</v>
      </c>
      <c r="G29" s="31">
        <f>G14</f>
        <v>0</v>
      </c>
      <c r="H29">
        <f t="shared" si="3"/>
        <v>0</v>
      </c>
    </row>
    <row r="30" spans="2:8" ht="15.75">
      <c r="B30" s="3" t="s">
        <v>15</v>
      </c>
      <c r="C30" s="23">
        <f>6+6</f>
        <v>12</v>
      </c>
      <c r="E30">
        <v>742</v>
      </c>
      <c r="F30">
        <f t="shared" si="2"/>
        <v>17808</v>
      </c>
      <c r="G30" s="31">
        <f>G17</f>
        <v>3.091111827263938</v>
      </c>
      <c r="H30">
        <f t="shared" si="3"/>
        <v>55046.51941991621</v>
      </c>
    </row>
    <row r="31" spans="2:8" ht="15.75">
      <c r="B31" s="3" t="s">
        <v>16</v>
      </c>
      <c r="C31" s="23">
        <f>8+11</f>
        <v>19</v>
      </c>
      <c r="E31">
        <v>742</v>
      </c>
      <c r="F31">
        <f t="shared" si="2"/>
        <v>28196</v>
      </c>
      <c r="G31" s="31">
        <f>G18</f>
        <v>4.566006868649521</v>
      </c>
      <c r="H31">
        <f t="shared" si="3"/>
        <v>128743.12966844189</v>
      </c>
    </row>
    <row r="32" spans="2:8" ht="15.75">
      <c r="B32" s="7" t="s">
        <v>5</v>
      </c>
      <c r="C32" s="24">
        <f>SUM(C25:C31)</f>
        <v>137</v>
      </c>
      <c r="F32">
        <f>SUM(F25:F31)</f>
        <v>203308</v>
      </c>
      <c r="G32" s="31">
        <f>H32/F32</f>
        <v>2.604641601454689</v>
      </c>
      <c r="H32">
        <f>SUM(H25:H31)</f>
        <v>529544.4747085499</v>
      </c>
    </row>
  </sheetData>
  <sheetProtection/>
  <mergeCells count="5">
    <mergeCell ref="B7:B8"/>
    <mergeCell ref="C7:C8"/>
    <mergeCell ref="E7:E8"/>
    <mergeCell ref="F7:F8"/>
    <mergeCell ref="D7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2"/>
  <sheetViews>
    <sheetView zoomScale="90" zoomScaleNormal="90" zoomScaleSheetLayoutView="90" zoomScalePageLayoutView="0" workbookViewId="0" topLeftCell="A1">
      <selection activeCell="L18" sqref="L17:L18"/>
    </sheetView>
  </sheetViews>
  <sheetFormatPr defaultColWidth="9.140625" defaultRowHeight="15"/>
  <cols>
    <col min="1" max="1" width="4.57421875" style="9" customWidth="1"/>
    <col min="2" max="2" width="50.00390625" style="9" customWidth="1"/>
    <col min="3" max="3" width="13.421875" style="9" customWidth="1"/>
    <col min="4" max="4" width="13.00390625" style="11" customWidth="1"/>
    <col min="5" max="5" width="15.7109375" style="11" customWidth="1"/>
    <col min="6" max="6" width="13.00390625" style="12" customWidth="1"/>
    <col min="7" max="7" width="9.8515625" style="9" customWidth="1"/>
    <col min="8" max="16384" width="9.140625" style="9" customWidth="1"/>
  </cols>
  <sheetData>
    <row r="1" spans="1:6" ht="61.5" customHeight="1">
      <c r="A1" s="242" t="s">
        <v>119</v>
      </c>
      <c r="B1" s="242"/>
      <c r="C1" s="242"/>
      <c r="D1" s="242"/>
      <c r="E1" s="242"/>
      <c r="F1" s="242"/>
    </row>
    <row r="2" spans="1:6" ht="37.5" customHeight="1">
      <c r="A2" s="214"/>
      <c r="B2" s="214"/>
      <c r="C2" s="214"/>
      <c r="D2" s="214"/>
      <c r="E2" s="214"/>
      <c r="F2" s="214"/>
    </row>
    <row r="3" spans="1:6" ht="15.75" customHeight="1">
      <c r="A3" s="253" t="s">
        <v>93</v>
      </c>
      <c r="B3" s="254"/>
      <c r="C3" s="254"/>
      <c r="D3" s="254"/>
      <c r="E3" s="254"/>
      <c r="F3" s="254"/>
    </row>
    <row r="4" spans="1:6" ht="21.75" customHeight="1">
      <c r="A4" s="215"/>
      <c r="B4" s="216"/>
      <c r="C4" s="216"/>
      <c r="D4" s="216"/>
      <c r="E4" s="216"/>
      <c r="F4" s="216"/>
    </row>
    <row r="5" spans="1:6" ht="19.5" customHeight="1">
      <c r="A5" s="255" t="s">
        <v>94</v>
      </c>
      <c r="B5" s="255"/>
      <c r="C5" s="255"/>
      <c r="D5" s="255"/>
      <c r="E5" s="255"/>
      <c r="F5" s="255"/>
    </row>
    <row r="6" spans="1:6" s="5" customFormat="1" ht="22.5" customHeight="1">
      <c r="A6" s="256" t="s">
        <v>3</v>
      </c>
      <c r="B6" s="256" t="s">
        <v>67</v>
      </c>
      <c r="C6" s="256" t="s">
        <v>8</v>
      </c>
      <c r="D6" s="245"/>
      <c r="E6" s="245"/>
      <c r="F6" s="245"/>
    </row>
    <row r="7" spans="1:6" ht="67.5" customHeight="1" thickBot="1">
      <c r="A7" s="257"/>
      <c r="B7" s="257"/>
      <c r="C7" s="257"/>
      <c r="D7" s="167" t="s">
        <v>244</v>
      </c>
      <c r="E7" s="167" t="s">
        <v>243</v>
      </c>
      <c r="F7" s="226" t="s">
        <v>234</v>
      </c>
    </row>
    <row r="8" spans="1:6" ht="24.75" customHeight="1" thickBot="1">
      <c r="A8" s="163" t="s">
        <v>45</v>
      </c>
      <c r="B8" s="164" t="s">
        <v>118</v>
      </c>
      <c r="C8" s="165"/>
      <c r="D8" s="166"/>
      <c r="E8" s="166"/>
      <c r="F8" s="166"/>
    </row>
    <row r="9" spans="1:6" s="19" customFormat="1" ht="33.75" customHeight="1">
      <c r="A9" s="191">
        <v>1</v>
      </c>
      <c r="B9" s="158" t="s">
        <v>120</v>
      </c>
      <c r="C9" s="159" t="s">
        <v>1</v>
      </c>
      <c r="D9" s="160">
        <f>SUM(D10:D14)</f>
        <v>0</v>
      </c>
      <c r="E9" s="160">
        <f>SUM(E10:E14)</f>
        <v>0</v>
      </c>
      <c r="F9" s="160">
        <f>SUM(F10:F14)</f>
        <v>0</v>
      </c>
    </row>
    <row r="10" spans="1:6" s="17" customFormat="1" ht="17.25" customHeight="1">
      <c r="A10" s="15"/>
      <c r="B10" s="20" t="s">
        <v>62</v>
      </c>
      <c r="C10" s="57" t="s">
        <v>1</v>
      </c>
      <c r="D10" s="95"/>
      <c r="E10" s="95"/>
      <c r="F10" s="95"/>
    </row>
    <row r="11" spans="1:6" s="17" customFormat="1" ht="17.25" customHeight="1">
      <c r="A11" s="15"/>
      <c r="B11" s="219" t="s">
        <v>61</v>
      </c>
      <c r="C11" s="57" t="s">
        <v>1</v>
      </c>
      <c r="D11" s="95"/>
      <c r="E11" s="95"/>
      <c r="F11" s="95"/>
    </row>
    <row r="12" spans="1:6" s="17" customFormat="1" ht="17.25" customHeight="1">
      <c r="A12" s="15"/>
      <c r="B12" s="20" t="s">
        <v>56</v>
      </c>
      <c r="C12" s="57" t="s">
        <v>1</v>
      </c>
      <c r="D12" s="95"/>
      <c r="E12" s="95"/>
      <c r="F12" s="95"/>
    </row>
    <row r="13" spans="1:6" s="17" customFormat="1" ht="17.25" customHeight="1">
      <c r="A13" s="15"/>
      <c r="B13" s="20" t="s">
        <v>57</v>
      </c>
      <c r="C13" s="57" t="s">
        <v>1</v>
      </c>
      <c r="D13" s="179"/>
      <c r="E13" s="179"/>
      <c r="F13" s="179"/>
    </row>
    <row r="14" spans="1:6" s="17" customFormat="1" ht="17.25" customHeight="1">
      <c r="A14" s="15"/>
      <c r="B14" s="233" t="s">
        <v>228</v>
      </c>
      <c r="C14" s="57" t="s">
        <v>1</v>
      </c>
      <c r="D14" s="179"/>
      <c r="E14" s="179"/>
      <c r="F14" s="179"/>
    </row>
    <row r="15" spans="1:6" s="19" customFormat="1" ht="33" customHeight="1">
      <c r="A15" s="15" t="s">
        <v>50</v>
      </c>
      <c r="B15" s="64" t="s">
        <v>121</v>
      </c>
      <c r="C15" s="65" t="s">
        <v>122</v>
      </c>
      <c r="D15" s="96">
        <f>SUM(D16:D20)</f>
        <v>0</v>
      </c>
      <c r="E15" s="96">
        <f>SUM(E16:E20)</f>
        <v>0</v>
      </c>
      <c r="F15" s="96">
        <f>SUM(F16:F20)</f>
        <v>0</v>
      </c>
    </row>
    <row r="16" spans="1:6" s="17" customFormat="1" ht="17.25" customHeight="1">
      <c r="A16" s="15"/>
      <c r="B16" s="20" t="s">
        <v>62</v>
      </c>
      <c r="C16" s="57" t="s">
        <v>122</v>
      </c>
      <c r="D16" s="95"/>
      <c r="E16" s="95"/>
      <c r="F16" s="95"/>
    </row>
    <row r="17" spans="1:6" s="17" customFormat="1" ht="17.25" customHeight="1">
      <c r="A17" s="15"/>
      <c r="B17" s="20" t="s">
        <v>61</v>
      </c>
      <c r="C17" s="57" t="s">
        <v>122</v>
      </c>
      <c r="D17" s="95"/>
      <c r="E17" s="95"/>
      <c r="F17" s="95"/>
    </row>
    <row r="18" spans="1:6" s="17" customFormat="1" ht="17.25" customHeight="1">
      <c r="A18" s="15"/>
      <c r="B18" s="20" t="s">
        <v>56</v>
      </c>
      <c r="C18" s="57" t="s">
        <v>122</v>
      </c>
      <c r="D18" s="95"/>
      <c r="E18" s="95"/>
      <c r="F18" s="95"/>
    </row>
    <row r="19" spans="1:6" s="17" customFormat="1" ht="17.25" customHeight="1">
      <c r="A19" s="15"/>
      <c r="B19" s="20" t="s">
        <v>57</v>
      </c>
      <c r="C19" s="57" t="s">
        <v>122</v>
      </c>
      <c r="D19" s="179"/>
      <c r="E19" s="179"/>
      <c r="F19" s="179"/>
    </row>
    <row r="20" spans="1:6" s="17" customFormat="1" ht="17.25" customHeight="1">
      <c r="A20" s="234"/>
      <c r="B20" s="236" t="s">
        <v>228</v>
      </c>
      <c r="C20" s="225"/>
      <c r="D20" s="235"/>
      <c r="E20" s="235"/>
      <c r="F20" s="235"/>
    </row>
    <row r="21" spans="1:6" s="17" customFormat="1" ht="17.25" customHeight="1" thickBot="1">
      <c r="A21" s="167" t="s">
        <v>51</v>
      </c>
      <c r="B21" s="168" t="s">
        <v>123</v>
      </c>
      <c r="C21" s="169" t="s">
        <v>122</v>
      </c>
      <c r="D21" s="170">
        <f>IF(D9&gt;0,D15/D9,0)</f>
        <v>0</v>
      </c>
      <c r="E21" s="170">
        <f>IF(E9&gt;0,E15/E9,0)</f>
        <v>0</v>
      </c>
      <c r="F21" s="170">
        <f>IF(F9&gt;0,F15/F9,0)</f>
        <v>0</v>
      </c>
    </row>
    <row r="22" spans="1:6" s="17" customFormat="1" ht="17.25" customHeight="1" thickBot="1">
      <c r="A22" s="220" t="s">
        <v>53</v>
      </c>
      <c r="B22" s="221" t="s">
        <v>227</v>
      </c>
      <c r="C22" s="222" t="s">
        <v>1</v>
      </c>
      <c r="D22" s="223"/>
      <c r="E22" s="223"/>
      <c r="F22" s="223"/>
    </row>
    <row r="23" spans="1:6" s="10" customFormat="1" ht="21.75" customHeight="1" thickBot="1">
      <c r="A23" s="163" t="s">
        <v>45</v>
      </c>
      <c r="B23" s="164" t="s">
        <v>130</v>
      </c>
      <c r="C23" s="165" t="s">
        <v>4</v>
      </c>
      <c r="D23" s="192">
        <f>SUM(D24:D36)</f>
        <v>0</v>
      </c>
      <c r="E23" s="192">
        <f>SUM(E24:E36)</f>
        <v>0</v>
      </c>
      <c r="F23" s="192">
        <f>SUM(F24:F36)</f>
        <v>0</v>
      </c>
    </row>
    <row r="24" spans="1:6" s="10" customFormat="1" ht="18" customHeight="1">
      <c r="A24" s="190" t="s">
        <v>49</v>
      </c>
      <c r="B24" s="161" t="s">
        <v>46</v>
      </c>
      <c r="C24" s="162" t="s">
        <v>4</v>
      </c>
      <c r="D24" s="194"/>
      <c r="E24" s="193">
        <f>Аморт!L16</f>
        <v>0</v>
      </c>
      <c r="F24" s="193">
        <f>Аморт!O16</f>
        <v>0</v>
      </c>
    </row>
    <row r="25" spans="1:6" s="10" customFormat="1" ht="30" customHeight="1">
      <c r="A25" s="143" t="s">
        <v>50</v>
      </c>
      <c r="B25" s="8" t="s">
        <v>131</v>
      </c>
      <c r="C25" s="14" t="s">
        <v>4</v>
      </c>
      <c r="D25" s="196"/>
      <c r="E25" s="195">
        <f>'ЗП хр'!I20</f>
        <v>0</v>
      </c>
      <c r="F25" s="195">
        <f>'ЗП хр'!L20</f>
        <v>0</v>
      </c>
    </row>
    <row r="26" spans="1:6" s="10" customFormat="1" ht="18" customHeight="1">
      <c r="A26" s="143" t="s">
        <v>51</v>
      </c>
      <c r="B26" s="8" t="s">
        <v>91</v>
      </c>
      <c r="C26" s="14" t="s">
        <v>4</v>
      </c>
      <c r="D26" s="196"/>
      <c r="E26" s="196"/>
      <c r="F26" s="196"/>
    </row>
    <row r="27" spans="1:6" s="10" customFormat="1" ht="18" customHeight="1">
      <c r="A27" s="143" t="s">
        <v>53</v>
      </c>
      <c r="B27" s="8" t="s">
        <v>47</v>
      </c>
      <c r="C27" s="14" t="s">
        <v>4</v>
      </c>
      <c r="D27" s="196"/>
      <c r="E27" s="195">
        <f>'инстр,инвент'!I35</f>
        <v>0</v>
      </c>
      <c r="F27" s="195">
        <f>'инстр,инвент'!L35</f>
        <v>0</v>
      </c>
    </row>
    <row r="28" spans="1:6" s="10" customFormat="1" ht="18" customHeight="1">
      <c r="A28" s="143" t="s">
        <v>55</v>
      </c>
      <c r="B28" s="8" t="s">
        <v>132</v>
      </c>
      <c r="C28" s="14" t="s">
        <v>4</v>
      </c>
      <c r="D28" s="196"/>
      <c r="E28" s="195">
        <f>'обесп.тер'!I9+'обесп.тер'!I16</f>
        <v>0</v>
      </c>
      <c r="F28" s="195">
        <f>'обесп.тер'!K9+'обесп.тер'!K16</f>
        <v>0</v>
      </c>
    </row>
    <row r="29" spans="1:6" s="10" customFormat="1" ht="34.5" customHeight="1">
      <c r="A29" s="143" t="s">
        <v>68</v>
      </c>
      <c r="B29" s="8" t="s">
        <v>195</v>
      </c>
      <c r="C29" s="14" t="s">
        <v>4</v>
      </c>
      <c r="D29" s="196"/>
      <c r="E29" s="195">
        <f>'содерж.тер'!E23</f>
        <v>0</v>
      </c>
      <c r="F29" s="195">
        <f>'содерж.тер'!F23</f>
        <v>0</v>
      </c>
    </row>
    <row r="30" spans="1:6" s="10" customFormat="1" ht="18" customHeight="1">
      <c r="A30" s="143" t="s">
        <v>98</v>
      </c>
      <c r="B30" s="8" t="s">
        <v>100</v>
      </c>
      <c r="C30" s="14" t="s">
        <v>4</v>
      </c>
      <c r="D30" s="196"/>
      <c r="E30" s="196"/>
      <c r="F30" s="196"/>
    </row>
    <row r="31" spans="1:6" s="10" customFormat="1" ht="18" customHeight="1">
      <c r="A31" s="143" t="s">
        <v>99</v>
      </c>
      <c r="B31" s="8" t="s">
        <v>104</v>
      </c>
      <c r="C31" s="14" t="s">
        <v>4</v>
      </c>
      <c r="D31" s="196"/>
      <c r="E31" s="195">
        <f>ОХР!L12</f>
        <v>0</v>
      </c>
      <c r="F31" s="195">
        <f>ОХР!Q12</f>
        <v>0</v>
      </c>
    </row>
    <row r="32" spans="1:6" s="10" customFormat="1" ht="18" customHeight="1">
      <c r="A32" s="143" t="s">
        <v>101</v>
      </c>
      <c r="B32" s="8" t="s">
        <v>106</v>
      </c>
      <c r="C32" s="14" t="s">
        <v>4</v>
      </c>
      <c r="D32" s="196"/>
      <c r="E32" s="196"/>
      <c r="F32" s="196"/>
    </row>
    <row r="33" spans="1:6" s="10" customFormat="1" ht="18" customHeight="1">
      <c r="A33" s="143" t="s">
        <v>103</v>
      </c>
      <c r="B33" s="8" t="s">
        <v>108</v>
      </c>
      <c r="C33" s="14" t="s">
        <v>4</v>
      </c>
      <c r="D33" s="196"/>
      <c r="E33" s="196"/>
      <c r="F33" s="196"/>
    </row>
    <row r="34" spans="1:6" s="10" customFormat="1" ht="18" customHeight="1">
      <c r="A34" s="143" t="s">
        <v>105</v>
      </c>
      <c r="B34" s="8" t="s">
        <v>110</v>
      </c>
      <c r="C34" s="14" t="s">
        <v>4</v>
      </c>
      <c r="D34" s="196"/>
      <c r="E34" s="196"/>
      <c r="F34" s="196"/>
    </row>
    <row r="35" spans="1:6" s="10" customFormat="1" ht="33.75" customHeight="1">
      <c r="A35" s="143" t="s">
        <v>107</v>
      </c>
      <c r="B35" s="8" t="s">
        <v>222</v>
      </c>
      <c r="C35" s="14" t="s">
        <v>4</v>
      </c>
      <c r="D35" s="196"/>
      <c r="E35" s="196"/>
      <c r="F35" s="196"/>
    </row>
    <row r="36" spans="1:6" s="10" customFormat="1" ht="18" customHeight="1" thickBot="1">
      <c r="A36" s="176" t="s">
        <v>109</v>
      </c>
      <c r="B36" s="171" t="s">
        <v>112</v>
      </c>
      <c r="C36" s="172" t="s">
        <v>4</v>
      </c>
      <c r="D36" s="197"/>
      <c r="E36" s="197"/>
      <c r="F36" s="197"/>
    </row>
    <row r="37" spans="1:6" s="10" customFormat="1" ht="20.25" customHeight="1" thickBot="1">
      <c r="A37" s="173" t="s">
        <v>52</v>
      </c>
      <c r="B37" s="174" t="s">
        <v>117</v>
      </c>
      <c r="C37" s="175" t="s">
        <v>4</v>
      </c>
      <c r="D37" s="198">
        <f>D38-D23</f>
        <v>0</v>
      </c>
      <c r="E37" s="198">
        <f>E38-E23</f>
        <v>0</v>
      </c>
      <c r="F37" s="199" t="s">
        <v>115</v>
      </c>
    </row>
    <row r="38" spans="1:6" s="10" customFormat="1" ht="22.5" customHeight="1">
      <c r="A38" s="182" t="s">
        <v>54</v>
      </c>
      <c r="B38" s="183" t="s">
        <v>116</v>
      </c>
      <c r="C38" s="182" t="s">
        <v>4</v>
      </c>
      <c r="D38" s="200"/>
      <c r="E38" s="200"/>
      <c r="F38" s="201" t="e">
        <f>F39*F15/1000</f>
        <v>#DIV/0!</v>
      </c>
    </row>
    <row r="39" spans="1:7" s="17" customFormat="1" ht="22.5" customHeight="1">
      <c r="A39" s="94" t="s">
        <v>69</v>
      </c>
      <c r="B39" s="85" t="s">
        <v>133</v>
      </c>
      <c r="C39" s="86" t="s">
        <v>124</v>
      </c>
      <c r="D39" s="180" t="e">
        <f>D23*1000/D15</f>
        <v>#DIV/0!</v>
      </c>
      <c r="E39" s="180" t="e">
        <f>E23*1000/E15</f>
        <v>#DIV/0!</v>
      </c>
      <c r="F39" s="180" t="e">
        <f>F23*1000/F15</f>
        <v>#DIV/0!</v>
      </c>
      <c r="G39" s="32"/>
    </row>
    <row r="40" spans="1:6" s="17" customFormat="1" ht="17.25" customHeight="1">
      <c r="A40" s="15"/>
      <c r="B40" s="97" t="s">
        <v>9</v>
      </c>
      <c r="C40" s="14"/>
      <c r="D40" s="67"/>
      <c r="E40" s="67"/>
      <c r="F40" s="98"/>
    </row>
    <row r="41" spans="1:6" s="62" customFormat="1" ht="17.25" customHeight="1">
      <c r="A41" s="60"/>
      <c r="B41" s="99" t="s">
        <v>125</v>
      </c>
      <c r="C41" s="61" t="s">
        <v>124</v>
      </c>
      <c r="D41" s="144"/>
      <c r="E41" s="144"/>
      <c r="F41" s="144"/>
    </row>
    <row r="42" spans="1:6" s="62" customFormat="1" ht="17.25" customHeight="1">
      <c r="A42" s="60"/>
      <c r="B42" s="99" t="s">
        <v>126</v>
      </c>
      <c r="C42" s="61" t="s">
        <v>124</v>
      </c>
      <c r="D42" s="144"/>
      <c r="E42" s="144"/>
      <c r="F42" s="144"/>
    </row>
    <row r="43" spans="1:6" s="62" customFormat="1" ht="17.25" customHeight="1">
      <c r="A43" s="60"/>
      <c r="B43" s="99" t="s">
        <v>127</v>
      </c>
      <c r="C43" s="61" t="s">
        <v>124</v>
      </c>
      <c r="D43" s="144"/>
      <c r="E43" s="144"/>
      <c r="F43" s="144"/>
    </row>
    <row r="44" spans="1:6" s="62" customFormat="1" ht="17.25" customHeight="1">
      <c r="A44" s="60"/>
      <c r="B44" s="237" t="s">
        <v>228</v>
      </c>
      <c r="C44" s="61" t="s">
        <v>124</v>
      </c>
      <c r="D44" s="144"/>
      <c r="E44" s="144"/>
      <c r="F44" s="144"/>
    </row>
    <row r="45" spans="1:6" s="62" customFormat="1" ht="17.25" customHeight="1">
      <c r="A45" s="60"/>
      <c r="B45" s="99" t="s">
        <v>128</v>
      </c>
      <c r="C45" s="61" t="s">
        <v>124</v>
      </c>
      <c r="D45" s="144"/>
      <c r="E45" s="144"/>
      <c r="F45" s="144"/>
    </row>
    <row r="46" spans="1:6" s="17" customFormat="1" ht="17.25" customHeight="1">
      <c r="A46" s="15"/>
      <c r="B46" s="99" t="s">
        <v>30</v>
      </c>
      <c r="C46" s="14" t="s">
        <v>44</v>
      </c>
      <c r="D46" s="66"/>
      <c r="E46" s="66"/>
      <c r="F46" s="181" t="e">
        <f>F39/E42*100</f>
        <v>#DIV/0!</v>
      </c>
    </row>
    <row r="47" spans="1:11" s="83" customFormat="1" ht="23.25" customHeight="1">
      <c r="A47" s="5"/>
      <c r="B47" s="81" t="s">
        <v>63</v>
      </c>
      <c r="C47" s="100"/>
      <c r="D47" s="81" t="s">
        <v>65</v>
      </c>
      <c r="E47" s="80"/>
      <c r="F47" s="5"/>
      <c r="G47" s="5"/>
      <c r="H47" s="5"/>
      <c r="I47" s="5"/>
      <c r="J47" s="5"/>
      <c r="K47" s="5"/>
    </row>
    <row r="48" spans="1:11" s="83" customFormat="1" ht="23.25" customHeight="1">
      <c r="A48" s="5"/>
      <c r="B48" s="81" t="s">
        <v>64</v>
      </c>
      <c r="C48" s="93"/>
      <c r="D48" s="81" t="s">
        <v>65</v>
      </c>
      <c r="E48" s="5"/>
      <c r="F48" s="5"/>
      <c r="G48" s="5"/>
      <c r="H48" s="5"/>
      <c r="I48" s="5"/>
      <c r="J48" s="5"/>
      <c r="K48" s="5"/>
    </row>
    <row r="49" spans="1:11" s="83" customFormat="1" ht="18" customHeight="1">
      <c r="A49" s="5"/>
      <c r="B49" s="81" t="s">
        <v>66</v>
      </c>
      <c r="C49" s="93"/>
      <c r="D49" s="81"/>
      <c r="E49" s="5"/>
      <c r="F49" s="5"/>
      <c r="G49" s="5"/>
      <c r="H49" s="5"/>
      <c r="I49" s="5"/>
      <c r="J49" s="5"/>
      <c r="K49" s="5"/>
    </row>
    <row r="50" spans="1:6" s="88" customFormat="1" ht="5.25" customHeight="1">
      <c r="A50" s="252" t="s">
        <v>129</v>
      </c>
      <c r="B50" s="252"/>
      <c r="C50" s="252"/>
      <c r="D50" s="252"/>
      <c r="E50" s="252"/>
      <c r="F50" s="252"/>
    </row>
    <row r="51" spans="1:6" s="88" customFormat="1" ht="12" customHeight="1">
      <c r="A51" s="252"/>
      <c r="B51" s="252"/>
      <c r="C51" s="252"/>
      <c r="D51" s="252"/>
      <c r="E51" s="252"/>
      <c r="F51" s="252"/>
    </row>
    <row r="52" spans="1:6" s="88" customFormat="1" ht="28.5" customHeight="1">
      <c r="A52" s="239"/>
      <c r="B52" s="239"/>
      <c r="C52" s="239"/>
      <c r="D52" s="239"/>
      <c r="E52" s="239"/>
      <c r="F52" s="239"/>
    </row>
    <row r="53" spans="4:6" ht="15.75">
      <c r="D53" s="9"/>
      <c r="E53" s="9"/>
      <c r="F53" s="9"/>
    </row>
    <row r="54" spans="4:6" ht="15.75">
      <c r="D54" s="9"/>
      <c r="E54" s="9"/>
      <c r="F54" s="9"/>
    </row>
    <row r="55" spans="4:6" ht="15.75">
      <c r="D55" s="9"/>
      <c r="E55" s="9"/>
      <c r="F55" s="9"/>
    </row>
    <row r="56" spans="4:6" ht="15.75">
      <c r="D56" s="9"/>
      <c r="E56" s="9"/>
      <c r="F56" s="9"/>
    </row>
    <row r="57" spans="4:6" ht="15.75">
      <c r="D57" s="9"/>
      <c r="E57" s="9"/>
      <c r="F57" s="9"/>
    </row>
    <row r="58" spans="4:6" ht="15.75">
      <c r="D58" s="9"/>
      <c r="E58" s="9"/>
      <c r="F58" s="9"/>
    </row>
    <row r="59" spans="4:6" ht="15.75">
      <c r="D59" s="9"/>
      <c r="E59" s="9"/>
      <c r="F59" s="9"/>
    </row>
    <row r="60" spans="4:6" ht="15.75">
      <c r="D60" s="9"/>
      <c r="E60" s="9"/>
      <c r="F60" s="9"/>
    </row>
    <row r="61" spans="4:6" ht="15.75">
      <c r="D61" s="9"/>
      <c r="E61" s="9"/>
      <c r="F61" s="9"/>
    </row>
    <row r="62" spans="4:6" ht="15.75">
      <c r="D62" s="9"/>
      <c r="E62" s="9"/>
      <c r="F62" s="9"/>
    </row>
    <row r="63" spans="4:6" ht="15.75">
      <c r="D63" s="9"/>
      <c r="E63" s="9"/>
      <c r="F63" s="9"/>
    </row>
    <row r="64" spans="4:6" ht="15.75">
      <c r="D64" s="9"/>
      <c r="E64" s="9"/>
      <c r="F64" s="9"/>
    </row>
    <row r="65" spans="4:6" ht="15.75">
      <c r="D65" s="9"/>
      <c r="E65" s="9"/>
      <c r="F65" s="9"/>
    </row>
    <row r="66" spans="4:6" ht="15.75">
      <c r="D66" s="9"/>
      <c r="E66" s="9"/>
      <c r="F66" s="9"/>
    </row>
    <row r="67" spans="4:6" ht="15.75">
      <c r="D67" s="9"/>
      <c r="E67" s="9"/>
      <c r="F67" s="9"/>
    </row>
    <row r="68" spans="4:6" ht="15.75">
      <c r="D68" s="9"/>
      <c r="E68" s="9"/>
      <c r="F68" s="9"/>
    </row>
    <row r="69" spans="4:6" ht="15.75">
      <c r="D69" s="9"/>
      <c r="E69" s="9"/>
      <c r="F69" s="9"/>
    </row>
    <row r="70" spans="4:6" ht="15.75">
      <c r="D70" s="9"/>
      <c r="E70" s="9"/>
      <c r="F70" s="9"/>
    </row>
    <row r="71" spans="4:6" ht="15.75">
      <c r="D71" s="9"/>
      <c r="E71" s="9"/>
      <c r="F71" s="9"/>
    </row>
    <row r="72" spans="4:6" ht="15.75">
      <c r="D72" s="9"/>
      <c r="E72" s="9"/>
      <c r="F72" s="9"/>
    </row>
    <row r="73" spans="4:6" ht="15.75">
      <c r="D73" s="9"/>
      <c r="E73" s="9"/>
      <c r="F73" s="9"/>
    </row>
    <row r="74" spans="4:6" ht="15.75">
      <c r="D74" s="9"/>
      <c r="E74" s="9"/>
      <c r="F74" s="9"/>
    </row>
    <row r="75" spans="4:6" ht="15.75">
      <c r="D75" s="9"/>
      <c r="E75" s="9"/>
      <c r="F75" s="9"/>
    </row>
    <row r="76" spans="4:6" ht="15.75">
      <c r="D76" s="9"/>
      <c r="E76" s="9"/>
      <c r="F76" s="9"/>
    </row>
    <row r="77" spans="4:6" ht="15.75">
      <c r="D77" s="9"/>
      <c r="E77" s="9"/>
      <c r="F77" s="9"/>
    </row>
    <row r="78" spans="4:6" ht="15.75">
      <c r="D78" s="9"/>
      <c r="E78" s="9"/>
      <c r="F78" s="9"/>
    </row>
    <row r="79" spans="4:6" ht="15.75">
      <c r="D79" s="9"/>
      <c r="E79" s="9"/>
      <c r="F79" s="9"/>
    </row>
    <row r="80" spans="4:6" ht="15.75">
      <c r="D80" s="9"/>
      <c r="E80" s="9"/>
      <c r="F80" s="9"/>
    </row>
    <row r="81" spans="4:6" ht="15.75">
      <c r="D81" s="9"/>
      <c r="E81" s="9"/>
      <c r="F81" s="9"/>
    </row>
    <row r="82" spans="4:6" ht="15.75">
      <c r="D82" s="9"/>
      <c r="E82" s="9"/>
      <c r="F82" s="9"/>
    </row>
    <row r="83" spans="4:6" ht="15.75">
      <c r="D83" s="9"/>
      <c r="E83" s="9"/>
      <c r="F83" s="9"/>
    </row>
    <row r="84" spans="4:6" ht="15.75">
      <c r="D84" s="9"/>
      <c r="E84" s="9"/>
      <c r="F84" s="9"/>
    </row>
    <row r="85" spans="4:6" ht="15.75">
      <c r="D85" s="9"/>
      <c r="E85" s="9"/>
      <c r="F85" s="9"/>
    </row>
    <row r="86" spans="4:6" ht="15.75">
      <c r="D86" s="9"/>
      <c r="E86" s="9"/>
      <c r="F86" s="9"/>
    </row>
    <row r="87" spans="4:6" ht="15.75">
      <c r="D87" s="9"/>
      <c r="E87" s="9"/>
      <c r="F87" s="9"/>
    </row>
    <row r="88" spans="4:6" ht="15.75">
      <c r="D88" s="9"/>
      <c r="E88" s="9"/>
      <c r="F88" s="9"/>
    </row>
    <row r="89" spans="4:6" ht="15.75">
      <c r="D89" s="9"/>
      <c r="E89" s="9"/>
      <c r="F89" s="9"/>
    </row>
    <row r="90" spans="4:6" ht="15.75">
      <c r="D90" s="9"/>
      <c r="E90" s="9"/>
      <c r="F90" s="9"/>
    </row>
    <row r="91" spans="4:6" ht="15.75">
      <c r="D91" s="9"/>
      <c r="E91" s="9"/>
      <c r="F91" s="9"/>
    </row>
    <row r="92" spans="4:6" ht="15.75">
      <c r="D92" s="9"/>
      <c r="E92" s="9"/>
      <c r="F92" s="9"/>
    </row>
    <row r="93" spans="4:6" ht="15.75">
      <c r="D93" s="9"/>
      <c r="E93" s="9"/>
      <c r="F93" s="9"/>
    </row>
    <row r="94" spans="4:6" ht="15.75">
      <c r="D94" s="9"/>
      <c r="E94" s="9"/>
      <c r="F94" s="9"/>
    </row>
    <row r="95" spans="4:6" ht="15.75">
      <c r="D95" s="9"/>
      <c r="E95" s="9"/>
      <c r="F95" s="9"/>
    </row>
    <row r="96" spans="4:6" ht="15.75">
      <c r="D96" s="9"/>
      <c r="E96" s="9"/>
      <c r="F96" s="9"/>
    </row>
    <row r="97" spans="4:6" ht="15.75">
      <c r="D97" s="9"/>
      <c r="E97" s="9"/>
      <c r="F97" s="9"/>
    </row>
    <row r="98" spans="4:6" ht="15.75">
      <c r="D98" s="9"/>
      <c r="E98" s="9"/>
      <c r="F98" s="9"/>
    </row>
    <row r="99" spans="4:6" ht="15.75">
      <c r="D99" s="9"/>
      <c r="E99" s="9"/>
      <c r="F99" s="9"/>
    </row>
    <row r="100" spans="4:6" ht="15.75">
      <c r="D100" s="9"/>
      <c r="E100" s="9"/>
      <c r="F100" s="9"/>
    </row>
    <row r="101" spans="4:6" ht="15.75">
      <c r="D101" s="9"/>
      <c r="E101" s="9"/>
      <c r="F101" s="9"/>
    </row>
    <row r="102" spans="4:6" ht="15.75">
      <c r="D102" s="9"/>
      <c r="E102" s="9"/>
      <c r="F102" s="9"/>
    </row>
    <row r="103" spans="4:6" ht="15.75">
      <c r="D103" s="9"/>
      <c r="E103" s="9"/>
      <c r="F103" s="9"/>
    </row>
    <row r="104" spans="4:6" ht="15.75">
      <c r="D104" s="9"/>
      <c r="E104" s="9"/>
      <c r="F104" s="9"/>
    </row>
    <row r="105" spans="4:6" ht="15.75">
      <c r="D105" s="9"/>
      <c r="E105" s="9"/>
      <c r="F105" s="9"/>
    </row>
    <row r="106" spans="4:6" ht="15.75">
      <c r="D106" s="9"/>
      <c r="E106" s="9"/>
      <c r="F106" s="9"/>
    </row>
    <row r="107" spans="4:6" ht="15.75">
      <c r="D107" s="9"/>
      <c r="E107" s="9"/>
      <c r="F107" s="9"/>
    </row>
    <row r="108" spans="4:6" ht="15.75">
      <c r="D108" s="9"/>
      <c r="E108" s="9"/>
      <c r="F108" s="9"/>
    </row>
    <row r="109" spans="4:6" ht="15.75">
      <c r="D109" s="9"/>
      <c r="E109" s="9"/>
      <c r="F109" s="9"/>
    </row>
    <row r="110" spans="4:6" ht="15.75">
      <c r="D110" s="9"/>
      <c r="E110" s="9"/>
      <c r="F110" s="9"/>
    </row>
    <row r="111" spans="4:6" ht="15.75">
      <c r="D111" s="9"/>
      <c r="E111" s="9"/>
      <c r="F111" s="9"/>
    </row>
    <row r="112" spans="4:6" ht="15.75">
      <c r="D112" s="9"/>
      <c r="E112" s="9"/>
      <c r="F112" s="9"/>
    </row>
    <row r="113" spans="4:6" ht="15.75">
      <c r="D113" s="9"/>
      <c r="E113" s="9"/>
      <c r="F113" s="9"/>
    </row>
    <row r="114" spans="4:6" ht="15.75">
      <c r="D114" s="9"/>
      <c r="E114" s="9"/>
      <c r="F114" s="9"/>
    </row>
    <row r="115" spans="4:6" ht="15.75">
      <c r="D115" s="9"/>
      <c r="E115" s="9"/>
      <c r="F115" s="9"/>
    </row>
    <row r="116" spans="4:6" ht="15.75">
      <c r="D116" s="9"/>
      <c r="E116" s="9"/>
      <c r="F116" s="9"/>
    </row>
    <row r="117" spans="4:6" ht="15.75">
      <c r="D117" s="9"/>
      <c r="E117" s="9"/>
      <c r="F117" s="9"/>
    </row>
    <row r="118" spans="4:6" ht="15.75">
      <c r="D118" s="9"/>
      <c r="E118" s="9"/>
      <c r="F118" s="9"/>
    </row>
    <row r="119" spans="4:6" ht="15.75">
      <c r="D119" s="9"/>
      <c r="E119" s="9"/>
      <c r="F119" s="9"/>
    </row>
    <row r="120" spans="4:6" ht="15.75">
      <c r="D120" s="9"/>
      <c r="E120" s="9"/>
      <c r="F120" s="9"/>
    </row>
    <row r="121" spans="4:6" ht="15.75">
      <c r="D121" s="9"/>
      <c r="E121" s="9"/>
      <c r="F121" s="9"/>
    </row>
    <row r="122" spans="4:6" ht="15.75">
      <c r="D122" s="9"/>
      <c r="E122" s="9"/>
      <c r="F122" s="9"/>
    </row>
    <row r="123" spans="4:6" ht="15.75">
      <c r="D123" s="9"/>
      <c r="E123" s="9"/>
      <c r="F123" s="9"/>
    </row>
    <row r="124" spans="4:6" ht="15.75">
      <c r="D124" s="9"/>
      <c r="E124" s="9"/>
      <c r="F124" s="9"/>
    </row>
    <row r="125" spans="4:6" ht="15.75">
      <c r="D125" s="9"/>
      <c r="E125" s="9"/>
      <c r="F125" s="9"/>
    </row>
    <row r="126" spans="4:6" ht="15.75">
      <c r="D126" s="9"/>
      <c r="E126" s="9"/>
      <c r="F126" s="9"/>
    </row>
    <row r="127" spans="4:6" ht="15.75">
      <c r="D127" s="9"/>
      <c r="E127" s="9"/>
      <c r="F127" s="9"/>
    </row>
    <row r="128" spans="4:6" ht="15.75">
      <c r="D128" s="9"/>
      <c r="E128" s="9"/>
      <c r="F128" s="9"/>
    </row>
    <row r="129" spans="4:6" ht="15.75">
      <c r="D129" s="9"/>
      <c r="E129" s="9"/>
      <c r="F129" s="9"/>
    </row>
    <row r="130" spans="4:6" ht="15.75">
      <c r="D130" s="9"/>
      <c r="E130" s="9"/>
      <c r="F130" s="9"/>
    </row>
    <row r="131" spans="4:6" ht="15.75">
      <c r="D131" s="9"/>
      <c r="E131" s="9"/>
      <c r="F131" s="9"/>
    </row>
    <row r="132" spans="4:6" ht="15.75">
      <c r="D132" s="9"/>
      <c r="E132" s="9"/>
      <c r="F132" s="9"/>
    </row>
    <row r="133" spans="4:6" ht="15.75">
      <c r="D133" s="9"/>
      <c r="E133" s="9"/>
      <c r="F133" s="9"/>
    </row>
    <row r="134" spans="4:6" ht="15.75">
      <c r="D134" s="9"/>
      <c r="E134" s="9"/>
      <c r="F134" s="9"/>
    </row>
    <row r="135" spans="4:6" ht="15.75">
      <c r="D135" s="9"/>
      <c r="E135" s="9"/>
      <c r="F135" s="9"/>
    </row>
    <row r="136" spans="4:6" ht="15.75">
      <c r="D136" s="9"/>
      <c r="E136" s="9"/>
      <c r="F136" s="9"/>
    </row>
    <row r="137" spans="4:6" ht="15.75">
      <c r="D137" s="9"/>
      <c r="E137" s="9"/>
      <c r="F137" s="9"/>
    </row>
    <row r="138" spans="4:6" ht="15.75">
      <c r="D138" s="9"/>
      <c r="E138" s="9"/>
      <c r="F138" s="9"/>
    </row>
    <row r="139" spans="4:6" ht="15.75">
      <c r="D139" s="9"/>
      <c r="E139" s="9"/>
      <c r="F139" s="9"/>
    </row>
    <row r="140" spans="4:6" ht="15.75">
      <c r="D140" s="9"/>
      <c r="E140" s="9"/>
      <c r="F140" s="9"/>
    </row>
    <row r="141" spans="4:6" ht="15.75">
      <c r="D141" s="9"/>
      <c r="E141" s="9"/>
      <c r="F141" s="9"/>
    </row>
    <row r="142" spans="4:6" ht="15.75">
      <c r="D142" s="9"/>
      <c r="E142" s="9"/>
      <c r="F142" s="9"/>
    </row>
    <row r="143" spans="4:6" ht="15.75">
      <c r="D143" s="9"/>
      <c r="E143" s="9"/>
      <c r="F143" s="9"/>
    </row>
    <row r="144" spans="4:6" ht="15.75">
      <c r="D144" s="9"/>
      <c r="E144" s="9"/>
      <c r="F144" s="9"/>
    </row>
    <row r="145" spans="4:6" ht="15.75">
      <c r="D145" s="9"/>
      <c r="E145" s="9"/>
      <c r="F145" s="9"/>
    </row>
    <row r="146" spans="4:6" ht="15.75">
      <c r="D146" s="9"/>
      <c r="E146" s="9"/>
      <c r="F146" s="9"/>
    </row>
    <row r="147" spans="4:6" ht="15.75">
      <c r="D147" s="9"/>
      <c r="E147" s="9"/>
      <c r="F147" s="9"/>
    </row>
    <row r="148" spans="4:6" ht="15.75">
      <c r="D148" s="9"/>
      <c r="E148" s="9"/>
      <c r="F148" s="9"/>
    </row>
    <row r="149" spans="4:6" ht="15.75">
      <c r="D149" s="9"/>
      <c r="E149" s="9"/>
      <c r="F149" s="9"/>
    </row>
    <row r="150" spans="4:6" ht="15.75">
      <c r="D150" s="9"/>
      <c r="E150" s="9"/>
      <c r="F150" s="9"/>
    </row>
    <row r="151" spans="4:6" ht="15.75">
      <c r="D151" s="9"/>
      <c r="E151" s="9"/>
      <c r="F151" s="9"/>
    </row>
    <row r="152" spans="4:6" ht="15.75">
      <c r="D152" s="9"/>
      <c r="E152" s="9"/>
      <c r="F152" s="9"/>
    </row>
    <row r="153" spans="4:6" ht="15.75">
      <c r="D153" s="9"/>
      <c r="E153" s="9"/>
      <c r="F153" s="9"/>
    </row>
    <row r="154" spans="4:6" ht="15.75">
      <c r="D154" s="9"/>
      <c r="E154" s="9"/>
      <c r="F154" s="9"/>
    </row>
    <row r="155" spans="4:6" ht="15.75">
      <c r="D155" s="9"/>
      <c r="E155" s="9"/>
      <c r="F155" s="9"/>
    </row>
    <row r="156" spans="4:6" ht="15.75">
      <c r="D156" s="9"/>
      <c r="E156" s="9"/>
      <c r="F156" s="9"/>
    </row>
    <row r="157" spans="4:6" ht="15.75">
      <c r="D157" s="9"/>
      <c r="E157" s="9"/>
      <c r="F157" s="9"/>
    </row>
    <row r="158" spans="4:6" ht="15.75">
      <c r="D158" s="9"/>
      <c r="E158" s="9"/>
      <c r="F158" s="9"/>
    </row>
    <row r="159" spans="4:6" ht="15.75">
      <c r="D159" s="9"/>
      <c r="E159" s="9"/>
      <c r="F159" s="9"/>
    </row>
    <row r="160" spans="4:6" ht="15.75">
      <c r="D160" s="9"/>
      <c r="E160" s="9"/>
      <c r="F160" s="9"/>
    </row>
    <row r="161" spans="4:6" ht="15.75">
      <c r="D161" s="9"/>
      <c r="E161" s="9"/>
      <c r="F161" s="9"/>
    </row>
    <row r="162" spans="4:6" ht="15.75">
      <c r="D162" s="9"/>
      <c r="E162" s="9"/>
      <c r="F162" s="9"/>
    </row>
    <row r="163" spans="4:6" ht="15.75">
      <c r="D163" s="9"/>
      <c r="E163" s="9"/>
      <c r="F163" s="9"/>
    </row>
    <row r="164" spans="4:6" ht="15.75">
      <c r="D164" s="9"/>
      <c r="E164" s="9"/>
      <c r="F164" s="9"/>
    </row>
    <row r="165" spans="4:6" ht="15.75">
      <c r="D165" s="9"/>
      <c r="E165" s="9"/>
      <c r="F165" s="9"/>
    </row>
    <row r="166" spans="4:6" ht="15.75">
      <c r="D166" s="9"/>
      <c r="E166" s="9"/>
      <c r="F166" s="9"/>
    </row>
    <row r="167" spans="4:6" ht="15.75">
      <c r="D167" s="9"/>
      <c r="E167" s="9"/>
      <c r="F167" s="9"/>
    </row>
    <row r="168" spans="4:6" ht="15.75">
      <c r="D168" s="9"/>
      <c r="E168" s="9"/>
      <c r="F168" s="9"/>
    </row>
    <row r="169" spans="4:6" ht="15.75">
      <c r="D169" s="9"/>
      <c r="E169" s="9"/>
      <c r="F169" s="9"/>
    </row>
    <row r="170" spans="4:6" ht="15.75">
      <c r="D170" s="9"/>
      <c r="E170" s="9"/>
      <c r="F170" s="9"/>
    </row>
    <row r="171" spans="4:6" ht="15.75">
      <c r="D171" s="9"/>
      <c r="E171" s="9"/>
      <c r="F171" s="9"/>
    </row>
    <row r="172" spans="4:6" ht="15.75">
      <c r="D172" s="9"/>
      <c r="E172" s="9"/>
      <c r="F172" s="9"/>
    </row>
    <row r="173" spans="4:6" ht="15.75">
      <c r="D173" s="9"/>
      <c r="E173" s="9"/>
      <c r="F173" s="9"/>
    </row>
    <row r="174" spans="4:6" ht="15.75">
      <c r="D174" s="9"/>
      <c r="E174" s="9"/>
      <c r="F174" s="9"/>
    </row>
    <row r="175" spans="4:6" ht="15.75">
      <c r="D175" s="9"/>
      <c r="E175" s="9"/>
      <c r="F175" s="9"/>
    </row>
    <row r="176" spans="4:6" ht="15.75">
      <c r="D176" s="9"/>
      <c r="E176" s="9"/>
      <c r="F176" s="9"/>
    </row>
    <row r="177" spans="4:6" ht="15.75">
      <c r="D177" s="9"/>
      <c r="E177" s="9"/>
      <c r="F177" s="9"/>
    </row>
    <row r="178" spans="4:6" ht="15.75">
      <c r="D178" s="9"/>
      <c r="E178" s="9"/>
      <c r="F178" s="9"/>
    </row>
    <row r="179" spans="4:6" ht="15.75">
      <c r="D179" s="9"/>
      <c r="E179" s="9"/>
      <c r="F179" s="9"/>
    </row>
    <row r="180" spans="4:6" ht="15.75">
      <c r="D180" s="9"/>
      <c r="E180" s="9"/>
      <c r="F180" s="9"/>
    </row>
    <row r="181" spans="4:6" ht="15.75">
      <c r="D181" s="9"/>
      <c r="E181" s="9"/>
      <c r="F181" s="9"/>
    </row>
    <row r="182" spans="4:6" ht="15.75">
      <c r="D182" s="9"/>
      <c r="E182" s="9"/>
      <c r="F182" s="9"/>
    </row>
    <row r="183" spans="4:6" ht="15.75">
      <c r="D183" s="9"/>
      <c r="E183" s="9"/>
      <c r="F183" s="9"/>
    </row>
    <row r="184" spans="4:6" ht="15.75">
      <c r="D184" s="9"/>
      <c r="E184" s="9"/>
      <c r="F184" s="9"/>
    </row>
    <row r="185" spans="4:6" ht="15.75">
      <c r="D185" s="9"/>
      <c r="E185" s="9"/>
      <c r="F185" s="9"/>
    </row>
    <row r="186" spans="4:6" ht="15.75">
      <c r="D186" s="9"/>
      <c r="E186" s="9"/>
      <c r="F186" s="9"/>
    </row>
    <row r="187" spans="4:6" ht="15.75">
      <c r="D187" s="9"/>
      <c r="E187" s="9"/>
      <c r="F187" s="9"/>
    </row>
    <row r="188" spans="4:6" ht="15.75">
      <c r="D188" s="9"/>
      <c r="E188" s="9"/>
      <c r="F188" s="9"/>
    </row>
    <row r="189" spans="4:6" ht="15.75">
      <c r="D189" s="9"/>
      <c r="E189" s="9"/>
      <c r="F189" s="9"/>
    </row>
    <row r="190" spans="4:6" ht="15.75">
      <c r="D190" s="9"/>
      <c r="E190" s="9"/>
      <c r="F190" s="9"/>
    </row>
    <row r="191" spans="4:6" ht="15.75">
      <c r="D191" s="9"/>
      <c r="E191" s="9"/>
      <c r="F191" s="9"/>
    </row>
    <row r="192" spans="4:6" ht="15.75">
      <c r="D192" s="9"/>
      <c r="E192" s="9"/>
      <c r="F192" s="9"/>
    </row>
    <row r="193" spans="4:6" ht="15.75">
      <c r="D193" s="9"/>
      <c r="E193" s="9"/>
      <c r="F193" s="9"/>
    </row>
    <row r="194" spans="4:6" ht="15.75">
      <c r="D194" s="9"/>
      <c r="E194" s="9"/>
      <c r="F194" s="9"/>
    </row>
    <row r="195" spans="4:6" ht="15.75">
      <c r="D195" s="9"/>
      <c r="E195" s="9"/>
      <c r="F195" s="9"/>
    </row>
    <row r="196" spans="4:6" ht="15.75">
      <c r="D196" s="9"/>
      <c r="E196" s="9"/>
      <c r="F196" s="9"/>
    </row>
    <row r="197" spans="4:6" ht="15.75">
      <c r="D197" s="9"/>
      <c r="E197" s="9"/>
      <c r="F197" s="9"/>
    </row>
    <row r="198" spans="4:6" ht="15.75">
      <c r="D198" s="9"/>
      <c r="E198" s="9"/>
      <c r="F198" s="9"/>
    </row>
    <row r="199" spans="4:6" ht="15.75">
      <c r="D199" s="9"/>
      <c r="E199" s="9"/>
      <c r="F199" s="9"/>
    </row>
    <row r="200" spans="4:6" ht="15.75">
      <c r="D200" s="9"/>
      <c r="E200" s="9"/>
      <c r="F200" s="9"/>
    </row>
    <row r="201" spans="4:6" ht="15.75">
      <c r="D201" s="9"/>
      <c r="E201" s="9"/>
      <c r="F201" s="9"/>
    </row>
    <row r="202" spans="4:6" ht="15.75">
      <c r="D202" s="9"/>
      <c r="E202" s="9"/>
      <c r="F202" s="9"/>
    </row>
    <row r="203" spans="4:6" ht="15.75">
      <c r="D203" s="9"/>
      <c r="E203" s="9"/>
      <c r="F203" s="9"/>
    </row>
    <row r="204" spans="4:6" ht="15.75">
      <c r="D204" s="9"/>
      <c r="E204" s="9"/>
      <c r="F204" s="9"/>
    </row>
    <row r="205" spans="4:6" ht="15.75">
      <c r="D205" s="9"/>
      <c r="E205" s="9"/>
      <c r="F205" s="9"/>
    </row>
    <row r="206" spans="4:6" ht="15.75">
      <c r="D206" s="9"/>
      <c r="E206" s="9"/>
      <c r="F206" s="9"/>
    </row>
    <row r="207" spans="4:6" ht="15.75">
      <c r="D207" s="9"/>
      <c r="E207" s="9"/>
      <c r="F207" s="9"/>
    </row>
    <row r="208" spans="4:6" ht="15.75">
      <c r="D208" s="9"/>
      <c r="E208" s="9"/>
      <c r="F208" s="9"/>
    </row>
    <row r="209" spans="4:6" ht="15.75">
      <c r="D209" s="9"/>
      <c r="E209" s="9"/>
      <c r="F209" s="9"/>
    </row>
    <row r="210" spans="4:6" ht="15.75">
      <c r="D210" s="9"/>
      <c r="E210" s="9"/>
      <c r="F210" s="9"/>
    </row>
    <row r="211" spans="4:6" ht="15.75">
      <c r="D211" s="9"/>
      <c r="E211" s="9"/>
      <c r="F211" s="9"/>
    </row>
    <row r="212" spans="4:6" ht="15.75">
      <c r="D212" s="9"/>
      <c r="E212" s="9"/>
      <c r="F212" s="9"/>
    </row>
    <row r="213" spans="4:6" ht="15.75">
      <c r="D213" s="9"/>
      <c r="E213" s="9"/>
      <c r="F213" s="9"/>
    </row>
    <row r="214" spans="4:6" ht="15.75">
      <c r="D214" s="9"/>
      <c r="E214" s="9"/>
      <c r="F214" s="9"/>
    </row>
    <row r="215" spans="4:6" ht="15.75">
      <c r="D215" s="9"/>
      <c r="E215" s="9"/>
      <c r="F215" s="9"/>
    </row>
    <row r="216" spans="4:6" ht="15.75">
      <c r="D216" s="9"/>
      <c r="E216" s="9"/>
      <c r="F216" s="9"/>
    </row>
    <row r="217" spans="4:6" ht="15.75">
      <c r="D217" s="9"/>
      <c r="E217" s="9"/>
      <c r="F217" s="9"/>
    </row>
    <row r="218" spans="4:6" ht="15.75">
      <c r="D218" s="9"/>
      <c r="E218" s="9"/>
      <c r="F218" s="9"/>
    </row>
    <row r="219" spans="4:6" ht="15.75">
      <c r="D219" s="9"/>
      <c r="E219" s="9"/>
      <c r="F219" s="9"/>
    </row>
    <row r="220" spans="4:6" ht="15.75">
      <c r="D220" s="9"/>
      <c r="E220" s="9"/>
      <c r="F220" s="9"/>
    </row>
    <row r="221" spans="4:6" ht="15.75">
      <c r="D221" s="9"/>
      <c r="E221" s="9"/>
      <c r="F221" s="9"/>
    </row>
    <row r="222" spans="4:6" ht="15.75">
      <c r="D222" s="9"/>
      <c r="E222" s="9"/>
      <c r="F222" s="9"/>
    </row>
    <row r="223" spans="4:6" ht="15.75">
      <c r="D223" s="9"/>
      <c r="E223" s="9"/>
      <c r="F223" s="9"/>
    </row>
    <row r="224" spans="4:6" ht="15.75">
      <c r="D224" s="9"/>
      <c r="E224" s="9"/>
      <c r="F224" s="9"/>
    </row>
    <row r="225" spans="4:6" ht="15.75">
      <c r="D225" s="9"/>
      <c r="E225" s="9"/>
      <c r="F225" s="9"/>
    </row>
    <row r="226" spans="4:6" ht="15.75">
      <c r="D226" s="9"/>
      <c r="E226" s="9"/>
      <c r="F226" s="9"/>
    </row>
    <row r="227" spans="4:6" ht="15.75">
      <c r="D227" s="9"/>
      <c r="E227" s="9"/>
      <c r="F227" s="9"/>
    </row>
    <row r="228" spans="4:6" ht="15.75">
      <c r="D228" s="9"/>
      <c r="E228" s="9"/>
      <c r="F228" s="9"/>
    </row>
    <row r="229" spans="4:6" ht="15.75">
      <c r="D229" s="9"/>
      <c r="E229" s="9"/>
      <c r="F229" s="9"/>
    </row>
    <row r="230" spans="4:6" ht="15.75">
      <c r="D230" s="9"/>
      <c r="E230" s="9"/>
      <c r="F230" s="9"/>
    </row>
    <row r="231" spans="4:6" ht="15.75">
      <c r="D231" s="9"/>
      <c r="E231" s="9"/>
      <c r="F231" s="9"/>
    </row>
    <row r="232" spans="4:6" ht="15.75">
      <c r="D232" s="9"/>
      <c r="E232" s="9"/>
      <c r="F232" s="9"/>
    </row>
    <row r="233" spans="4:6" ht="15.75">
      <c r="D233" s="9"/>
      <c r="E233" s="9"/>
      <c r="F233" s="9"/>
    </row>
    <row r="234" spans="4:6" ht="15.75">
      <c r="D234" s="9"/>
      <c r="E234" s="9"/>
      <c r="F234" s="9"/>
    </row>
    <row r="235" spans="4:6" ht="15.75">
      <c r="D235" s="9"/>
      <c r="E235" s="9"/>
      <c r="F235" s="9"/>
    </row>
    <row r="236" spans="4:6" ht="15.75">
      <c r="D236" s="9"/>
      <c r="E236" s="9"/>
      <c r="F236" s="9"/>
    </row>
    <row r="237" spans="4:6" ht="15.75">
      <c r="D237" s="9"/>
      <c r="E237" s="9"/>
      <c r="F237" s="9"/>
    </row>
    <row r="238" spans="4:6" ht="15.75">
      <c r="D238" s="9"/>
      <c r="E238" s="9"/>
      <c r="F238" s="9"/>
    </row>
    <row r="239" spans="4:6" ht="15.75">
      <c r="D239" s="9"/>
      <c r="E239" s="9"/>
      <c r="F239" s="9"/>
    </row>
    <row r="240" spans="4:6" ht="15.75">
      <c r="D240" s="9"/>
      <c r="E240" s="9"/>
      <c r="F240" s="9"/>
    </row>
    <row r="241" spans="4:6" ht="15.75">
      <c r="D241" s="9"/>
      <c r="E241" s="9"/>
      <c r="F241" s="9"/>
    </row>
    <row r="242" spans="4:6" ht="15.75">
      <c r="D242" s="9"/>
      <c r="E242" s="9"/>
      <c r="F242" s="9"/>
    </row>
    <row r="243" spans="4:6" ht="15.75">
      <c r="D243" s="9"/>
      <c r="E243" s="9"/>
      <c r="F243" s="9"/>
    </row>
    <row r="244" spans="4:6" ht="15.75">
      <c r="D244" s="9"/>
      <c r="E244" s="9"/>
      <c r="F244" s="9"/>
    </row>
    <row r="245" spans="4:6" ht="15.75">
      <c r="D245" s="9"/>
      <c r="E245" s="9"/>
      <c r="F245" s="9"/>
    </row>
    <row r="246" spans="4:6" ht="15.75">
      <c r="D246" s="9"/>
      <c r="E246" s="9"/>
      <c r="F246" s="9"/>
    </row>
    <row r="247" spans="4:6" ht="15.75">
      <c r="D247" s="9"/>
      <c r="E247" s="9"/>
      <c r="F247" s="9"/>
    </row>
    <row r="248" spans="4:6" ht="15.75">
      <c r="D248" s="9"/>
      <c r="E248" s="9"/>
      <c r="F248" s="9"/>
    </row>
    <row r="249" spans="4:6" ht="15.75">
      <c r="D249" s="9"/>
      <c r="E249" s="9"/>
      <c r="F249" s="9"/>
    </row>
    <row r="250" spans="4:6" ht="15.75">
      <c r="D250" s="9"/>
      <c r="E250" s="9"/>
      <c r="F250" s="9"/>
    </row>
    <row r="251" spans="4:6" ht="15.75">
      <c r="D251" s="9"/>
      <c r="E251" s="9"/>
      <c r="F251" s="9"/>
    </row>
    <row r="252" spans="4:6" ht="15.75">
      <c r="D252" s="9"/>
      <c r="E252" s="9"/>
      <c r="F252" s="9"/>
    </row>
    <row r="253" spans="4:6" ht="15.75">
      <c r="D253" s="9"/>
      <c r="E253" s="9"/>
      <c r="F253" s="9"/>
    </row>
    <row r="254" spans="4:6" ht="15.75">
      <c r="D254" s="9"/>
      <c r="E254" s="9"/>
      <c r="F254" s="9"/>
    </row>
    <row r="255" spans="4:6" ht="15.75">
      <c r="D255" s="9"/>
      <c r="E255" s="9"/>
      <c r="F255" s="9"/>
    </row>
    <row r="256" spans="4:6" ht="15.75">
      <c r="D256" s="9"/>
      <c r="E256" s="9"/>
      <c r="F256" s="9"/>
    </row>
    <row r="257" spans="4:6" ht="15.75">
      <c r="D257" s="9"/>
      <c r="E257" s="9"/>
      <c r="F257" s="9"/>
    </row>
    <row r="258" spans="4:6" ht="15.75">
      <c r="D258" s="9"/>
      <c r="E258" s="9"/>
      <c r="F258" s="9"/>
    </row>
    <row r="259" spans="4:6" ht="15.75">
      <c r="D259" s="9"/>
      <c r="E259" s="9"/>
      <c r="F259" s="9"/>
    </row>
    <row r="260" spans="4:6" ht="15.75">
      <c r="D260" s="9"/>
      <c r="E260" s="9"/>
      <c r="F260" s="9"/>
    </row>
    <row r="261" spans="4:6" ht="15.75">
      <c r="D261" s="9"/>
      <c r="E261" s="9"/>
      <c r="F261" s="9"/>
    </row>
    <row r="262" spans="4:6" ht="15.75">
      <c r="D262" s="9"/>
      <c r="E262" s="9"/>
      <c r="F262" s="9"/>
    </row>
    <row r="263" spans="4:6" ht="15.75">
      <c r="D263" s="9"/>
      <c r="E263" s="9"/>
      <c r="F263" s="9"/>
    </row>
    <row r="264" spans="4:6" ht="15.75">
      <c r="D264" s="9"/>
      <c r="E264" s="9"/>
      <c r="F264" s="9"/>
    </row>
    <row r="265" spans="4:6" ht="15.75">
      <c r="D265" s="9"/>
      <c r="E265" s="9"/>
      <c r="F265" s="9"/>
    </row>
    <row r="266" spans="4:6" ht="15.75">
      <c r="D266" s="9"/>
      <c r="E266" s="9"/>
      <c r="F266" s="9"/>
    </row>
    <row r="267" spans="4:6" ht="15.75">
      <c r="D267" s="9"/>
      <c r="E267" s="9"/>
      <c r="F267" s="9"/>
    </row>
    <row r="268" spans="4:6" ht="15.75">
      <c r="D268" s="9"/>
      <c r="E268" s="9"/>
      <c r="F268" s="9"/>
    </row>
    <row r="269" spans="4:6" ht="15.75">
      <c r="D269" s="9"/>
      <c r="E269" s="9"/>
      <c r="F269" s="9"/>
    </row>
    <row r="270" spans="4:6" ht="15.75">
      <c r="D270" s="9"/>
      <c r="E270" s="9"/>
      <c r="F270" s="9"/>
    </row>
    <row r="271" spans="4:6" ht="15.75">
      <c r="D271" s="9"/>
      <c r="E271" s="9"/>
      <c r="F271" s="9"/>
    </row>
    <row r="272" spans="4:6" ht="15.75">
      <c r="D272" s="9"/>
      <c r="E272" s="9"/>
      <c r="F272" s="9"/>
    </row>
    <row r="273" spans="4:6" ht="15.75">
      <c r="D273" s="9"/>
      <c r="E273" s="9"/>
      <c r="F273" s="9"/>
    </row>
    <row r="274" spans="4:6" ht="15.75">
      <c r="D274" s="9"/>
      <c r="E274" s="9"/>
      <c r="F274" s="9"/>
    </row>
    <row r="275" spans="4:6" ht="15.75">
      <c r="D275" s="9"/>
      <c r="E275" s="9"/>
      <c r="F275" s="9"/>
    </row>
    <row r="276" spans="4:6" ht="15.75">
      <c r="D276" s="9"/>
      <c r="E276" s="9"/>
      <c r="F276" s="9"/>
    </row>
    <row r="277" spans="4:6" ht="15.75">
      <c r="D277" s="9"/>
      <c r="E277" s="9"/>
      <c r="F277" s="9"/>
    </row>
    <row r="278" spans="4:6" ht="15.75">
      <c r="D278" s="9"/>
      <c r="E278" s="9"/>
      <c r="F278" s="9"/>
    </row>
    <row r="279" spans="4:6" ht="15.75">
      <c r="D279" s="9"/>
      <c r="E279" s="9"/>
      <c r="F279" s="9"/>
    </row>
    <row r="280" spans="4:6" ht="15.75">
      <c r="D280" s="9"/>
      <c r="E280" s="9"/>
      <c r="F280" s="9"/>
    </row>
    <row r="281" spans="4:6" ht="15.75">
      <c r="D281" s="9"/>
      <c r="E281" s="9"/>
      <c r="F281" s="9"/>
    </row>
    <row r="282" spans="4:6" ht="15.75">
      <c r="D282" s="9"/>
      <c r="E282" s="9"/>
      <c r="F282" s="9"/>
    </row>
    <row r="283" spans="4:6" ht="15.75">
      <c r="D283" s="9"/>
      <c r="E283" s="9"/>
      <c r="F283" s="9"/>
    </row>
    <row r="284" spans="4:6" ht="15.75">
      <c r="D284" s="9"/>
      <c r="E284" s="9"/>
      <c r="F284" s="9"/>
    </row>
    <row r="285" spans="4:6" ht="15.75">
      <c r="D285" s="9"/>
      <c r="E285" s="9"/>
      <c r="F285" s="9"/>
    </row>
    <row r="286" spans="4:6" ht="15.75">
      <c r="D286" s="9"/>
      <c r="E286" s="9"/>
      <c r="F286" s="9"/>
    </row>
    <row r="287" spans="4:6" ht="15.75">
      <c r="D287" s="9"/>
      <c r="E287" s="9"/>
      <c r="F287" s="9"/>
    </row>
    <row r="288" spans="4:6" ht="15.75">
      <c r="D288" s="9"/>
      <c r="E288" s="9"/>
      <c r="F288" s="9"/>
    </row>
    <row r="289" spans="4:6" ht="15.75">
      <c r="D289" s="9"/>
      <c r="E289" s="9"/>
      <c r="F289" s="9"/>
    </row>
    <row r="290" spans="4:6" ht="15.75">
      <c r="D290" s="9"/>
      <c r="E290" s="9"/>
      <c r="F290" s="9"/>
    </row>
    <row r="291" spans="4:6" ht="15.75">
      <c r="D291" s="9"/>
      <c r="E291" s="9"/>
      <c r="F291" s="9"/>
    </row>
    <row r="292" spans="4:6" ht="15.75">
      <c r="D292" s="9"/>
      <c r="E292" s="9"/>
      <c r="F292" s="9"/>
    </row>
    <row r="293" spans="4:6" ht="15.75">
      <c r="D293" s="9"/>
      <c r="E293" s="9"/>
      <c r="F293" s="9"/>
    </row>
    <row r="294" spans="4:6" ht="15.75">
      <c r="D294" s="9"/>
      <c r="E294" s="9"/>
      <c r="F294" s="9"/>
    </row>
    <row r="295" spans="4:6" ht="15.75">
      <c r="D295" s="9"/>
      <c r="E295" s="9"/>
      <c r="F295" s="9"/>
    </row>
    <row r="296" spans="4:6" ht="15.75">
      <c r="D296" s="9"/>
      <c r="E296" s="9"/>
      <c r="F296" s="9"/>
    </row>
    <row r="297" spans="4:6" ht="15.75">
      <c r="D297" s="9"/>
      <c r="E297" s="9"/>
      <c r="F297" s="9"/>
    </row>
    <row r="298" spans="4:6" ht="15.75">
      <c r="D298" s="9"/>
      <c r="E298" s="9"/>
      <c r="F298" s="9"/>
    </row>
    <row r="299" spans="4:6" ht="15.75">
      <c r="D299" s="9"/>
      <c r="E299" s="9"/>
      <c r="F299" s="9"/>
    </row>
    <row r="300" spans="4:6" ht="15.75">
      <c r="D300" s="9"/>
      <c r="E300" s="9"/>
      <c r="F300" s="9"/>
    </row>
    <row r="301" spans="4:6" ht="15.75">
      <c r="D301" s="9"/>
      <c r="E301" s="9"/>
      <c r="F301" s="9"/>
    </row>
    <row r="302" spans="4:6" ht="15.75">
      <c r="D302" s="9"/>
      <c r="E302" s="9"/>
      <c r="F302" s="9"/>
    </row>
    <row r="303" spans="4:6" ht="15.75">
      <c r="D303" s="9"/>
      <c r="E303" s="9"/>
      <c r="F303" s="9"/>
    </row>
    <row r="304" spans="4:6" ht="15.75">
      <c r="D304" s="9"/>
      <c r="E304" s="9"/>
      <c r="F304" s="9"/>
    </row>
    <row r="305" spans="4:6" ht="15.75">
      <c r="D305" s="9"/>
      <c r="E305" s="9"/>
      <c r="F305" s="9"/>
    </row>
    <row r="306" spans="4:6" ht="15.75">
      <c r="D306" s="9"/>
      <c r="E306" s="9"/>
      <c r="F306" s="9"/>
    </row>
    <row r="307" spans="4:6" ht="15.75">
      <c r="D307" s="9"/>
      <c r="E307" s="9"/>
      <c r="F307" s="9"/>
    </row>
    <row r="308" spans="4:6" ht="15.75">
      <c r="D308" s="9"/>
      <c r="E308" s="9"/>
      <c r="F308" s="9"/>
    </row>
    <row r="309" spans="4:6" ht="15.75">
      <c r="D309" s="9"/>
      <c r="E309" s="9"/>
      <c r="F309" s="9"/>
    </row>
    <row r="310" spans="4:6" ht="15.75">
      <c r="D310" s="9"/>
      <c r="E310" s="9"/>
      <c r="F310" s="9"/>
    </row>
    <row r="311" spans="4:6" ht="15.75">
      <c r="D311" s="9"/>
      <c r="E311" s="9"/>
      <c r="F311" s="9"/>
    </row>
    <row r="312" spans="4:6" ht="15.75">
      <c r="D312" s="9"/>
      <c r="E312" s="9"/>
      <c r="F312" s="9"/>
    </row>
    <row r="313" spans="4:6" ht="15.75">
      <c r="D313" s="9"/>
      <c r="E313" s="9"/>
      <c r="F313" s="9"/>
    </row>
    <row r="314" spans="4:6" ht="15.75">
      <c r="D314" s="9"/>
      <c r="E314" s="9"/>
      <c r="F314" s="9"/>
    </row>
    <row r="315" spans="4:6" ht="15.75">
      <c r="D315" s="9"/>
      <c r="E315" s="9"/>
      <c r="F315" s="9"/>
    </row>
    <row r="316" spans="4:6" ht="15.75">
      <c r="D316" s="9"/>
      <c r="E316" s="9"/>
      <c r="F316" s="9"/>
    </row>
    <row r="317" spans="4:6" ht="15.75">
      <c r="D317" s="9"/>
      <c r="E317" s="9"/>
      <c r="F317" s="9"/>
    </row>
    <row r="318" spans="4:6" ht="15.75">
      <c r="D318" s="9"/>
      <c r="E318" s="9"/>
      <c r="F318" s="9"/>
    </row>
    <row r="319" spans="4:6" ht="15.75">
      <c r="D319" s="9"/>
      <c r="E319" s="9"/>
      <c r="F319" s="9"/>
    </row>
    <row r="320" spans="4:6" ht="15.75">
      <c r="D320" s="9"/>
      <c r="E320" s="9"/>
      <c r="F320" s="9"/>
    </row>
    <row r="321" spans="4:6" ht="15.75">
      <c r="D321" s="9"/>
      <c r="E321" s="9"/>
      <c r="F321" s="9"/>
    </row>
    <row r="322" spans="4:6" ht="15.75">
      <c r="D322" s="9"/>
      <c r="E322" s="9"/>
      <c r="F322" s="9"/>
    </row>
    <row r="323" spans="4:6" ht="15.75">
      <c r="D323" s="9"/>
      <c r="E323" s="9"/>
      <c r="F323" s="9"/>
    </row>
    <row r="324" spans="4:6" ht="15.75">
      <c r="D324" s="9"/>
      <c r="E324" s="9"/>
      <c r="F324" s="9"/>
    </row>
    <row r="325" spans="4:6" ht="15.75">
      <c r="D325" s="9"/>
      <c r="E325" s="9"/>
      <c r="F325" s="9"/>
    </row>
    <row r="326" spans="4:6" ht="15.75">
      <c r="D326" s="9"/>
      <c r="E326" s="9"/>
      <c r="F326" s="9"/>
    </row>
    <row r="327" spans="4:6" ht="15.75">
      <c r="D327" s="9"/>
      <c r="E327" s="9"/>
      <c r="F327" s="9"/>
    </row>
    <row r="328" spans="4:6" ht="15.75">
      <c r="D328" s="9"/>
      <c r="E328" s="9"/>
      <c r="F328" s="9"/>
    </row>
    <row r="329" spans="4:6" ht="15.75">
      <c r="D329" s="9"/>
      <c r="E329" s="9"/>
      <c r="F329" s="9"/>
    </row>
    <row r="330" spans="4:6" ht="15.75">
      <c r="D330" s="9"/>
      <c r="E330" s="9"/>
      <c r="F330" s="9"/>
    </row>
    <row r="331" spans="4:6" ht="15.75">
      <c r="D331" s="9"/>
      <c r="E331" s="9"/>
      <c r="F331" s="9"/>
    </row>
    <row r="332" spans="4:6" ht="15.75">
      <c r="D332" s="9"/>
      <c r="E332" s="9"/>
      <c r="F332" s="9"/>
    </row>
    <row r="333" spans="4:6" ht="15.75">
      <c r="D333" s="9"/>
      <c r="E333" s="9"/>
      <c r="F333" s="9"/>
    </row>
    <row r="334" spans="4:6" ht="15.75">
      <c r="D334" s="9"/>
      <c r="E334" s="9"/>
      <c r="F334" s="9"/>
    </row>
    <row r="335" spans="4:6" ht="15.75">
      <c r="D335" s="9"/>
      <c r="E335" s="9"/>
      <c r="F335" s="9"/>
    </row>
    <row r="336" spans="4:6" ht="15.75">
      <c r="D336" s="9"/>
      <c r="E336" s="9"/>
      <c r="F336" s="9"/>
    </row>
    <row r="337" spans="4:6" ht="15.75">
      <c r="D337" s="9"/>
      <c r="E337" s="9"/>
      <c r="F337" s="9"/>
    </row>
    <row r="338" spans="4:6" ht="15.75">
      <c r="D338" s="9"/>
      <c r="E338" s="9"/>
      <c r="F338" s="9"/>
    </row>
    <row r="339" spans="4:6" ht="15.75">
      <c r="D339" s="9"/>
      <c r="E339" s="9"/>
      <c r="F339" s="9"/>
    </row>
    <row r="340" spans="4:6" ht="15.75">
      <c r="D340" s="9"/>
      <c r="E340" s="9"/>
      <c r="F340" s="9"/>
    </row>
    <row r="341" spans="4:6" ht="15.75">
      <c r="D341" s="9"/>
      <c r="E341" s="9"/>
      <c r="F341" s="9"/>
    </row>
    <row r="342" spans="4:6" ht="15.75">
      <c r="D342" s="9"/>
      <c r="E342" s="9"/>
      <c r="F342" s="9"/>
    </row>
    <row r="343" spans="4:6" ht="15.75">
      <c r="D343" s="9"/>
      <c r="E343" s="9"/>
      <c r="F343" s="9"/>
    </row>
    <row r="344" spans="4:6" ht="15.75">
      <c r="D344" s="9"/>
      <c r="E344" s="9"/>
      <c r="F344" s="9"/>
    </row>
    <row r="345" spans="4:6" ht="15.75">
      <c r="D345" s="9"/>
      <c r="E345" s="9"/>
      <c r="F345" s="9"/>
    </row>
    <row r="346" spans="4:6" ht="15.75">
      <c r="D346" s="9"/>
      <c r="E346" s="9"/>
      <c r="F346" s="9"/>
    </row>
    <row r="347" spans="4:6" ht="15.75">
      <c r="D347" s="9"/>
      <c r="E347" s="9"/>
      <c r="F347" s="9"/>
    </row>
    <row r="348" spans="4:6" ht="15.75">
      <c r="D348" s="9"/>
      <c r="E348" s="9"/>
      <c r="F348" s="9"/>
    </row>
    <row r="349" spans="4:6" ht="15.75">
      <c r="D349" s="9"/>
      <c r="E349" s="9"/>
      <c r="F349" s="9"/>
    </row>
    <row r="350" spans="4:6" ht="15.75">
      <c r="D350" s="9"/>
      <c r="E350" s="9"/>
      <c r="F350" s="9"/>
    </row>
    <row r="351" spans="4:6" ht="15.75">
      <c r="D351" s="9"/>
      <c r="E351" s="9"/>
      <c r="F351" s="9"/>
    </row>
    <row r="352" spans="4:6" ht="15.75">
      <c r="D352" s="9"/>
      <c r="E352" s="9"/>
      <c r="F352" s="9"/>
    </row>
    <row r="353" spans="4:6" ht="15.75">
      <c r="D353" s="9"/>
      <c r="E353" s="9"/>
      <c r="F353" s="9"/>
    </row>
    <row r="354" spans="4:6" ht="15.75">
      <c r="D354" s="9"/>
      <c r="E354" s="9"/>
      <c r="F354" s="9"/>
    </row>
    <row r="355" spans="4:6" ht="15.75">
      <c r="D355" s="9"/>
      <c r="E355" s="9"/>
      <c r="F355" s="9"/>
    </row>
    <row r="356" spans="4:6" ht="15.75">
      <c r="D356" s="9"/>
      <c r="E356" s="9"/>
      <c r="F356" s="9"/>
    </row>
    <row r="357" spans="4:6" ht="15.75">
      <c r="D357" s="9"/>
      <c r="E357" s="9"/>
      <c r="F357" s="9"/>
    </row>
    <row r="358" spans="4:6" ht="15.75">
      <c r="D358" s="9"/>
      <c r="E358" s="9"/>
      <c r="F358" s="9"/>
    </row>
    <row r="359" spans="4:6" ht="15.75">
      <c r="D359" s="9"/>
      <c r="E359" s="9"/>
      <c r="F359" s="9"/>
    </row>
    <row r="360" spans="4:6" ht="15.75">
      <c r="D360" s="9"/>
      <c r="E360" s="9"/>
      <c r="F360" s="9"/>
    </row>
    <row r="361" spans="4:6" ht="15.75">
      <c r="D361" s="9"/>
      <c r="E361" s="9"/>
      <c r="F361" s="9"/>
    </row>
    <row r="362" spans="4:6" ht="15.75">
      <c r="D362" s="9"/>
      <c r="E362" s="9"/>
      <c r="F362" s="9"/>
    </row>
    <row r="363" spans="4:6" ht="15.75">
      <c r="D363" s="9"/>
      <c r="E363" s="9"/>
      <c r="F363" s="9"/>
    </row>
    <row r="364" spans="4:6" ht="15.75">
      <c r="D364" s="9"/>
      <c r="E364" s="9"/>
      <c r="F364" s="9"/>
    </row>
    <row r="365" spans="4:6" ht="15.75">
      <c r="D365" s="9"/>
      <c r="E365" s="9"/>
      <c r="F365" s="9"/>
    </row>
    <row r="366" spans="4:6" ht="15.75">
      <c r="D366" s="9"/>
      <c r="E366" s="9"/>
      <c r="F366" s="9"/>
    </row>
    <row r="367" spans="4:6" ht="15.75">
      <c r="D367" s="9"/>
      <c r="E367" s="9"/>
      <c r="F367" s="9"/>
    </row>
    <row r="368" spans="4:6" ht="15.75">
      <c r="D368" s="9"/>
      <c r="E368" s="9"/>
      <c r="F368" s="9"/>
    </row>
    <row r="369" spans="4:6" ht="15.75">
      <c r="D369" s="9"/>
      <c r="E369" s="9"/>
      <c r="F369" s="9"/>
    </row>
    <row r="370" spans="4:6" ht="15.75">
      <c r="D370" s="9"/>
      <c r="E370" s="9"/>
      <c r="F370" s="9"/>
    </row>
    <row r="371" spans="4:6" ht="15.75">
      <c r="D371" s="9"/>
      <c r="E371" s="9"/>
      <c r="F371" s="9"/>
    </row>
    <row r="372" spans="4:6" ht="15.75">
      <c r="D372" s="9"/>
      <c r="E372" s="9"/>
      <c r="F372" s="9"/>
    </row>
    <row r="373" spans="4:6" ht="15.75">
      <c r="D373" s="9"/>
      <c r="E373" s="9"/>
      <c r="F373" s="9"/>
    </row>
    <row r="374" spans="4:6" ht="15.75">
      <c r="D374" s="9"/>
      <c r="E374" s="9"/>
      <c r="F374" s="9"/>
    </row>
    <row r="375" spans="4:6" ht="15.75">
      <c r="D375" s="9"/>
      <c r="E375" s="9"/>
      <c r="F375" s="9"/>
    </row>
    <row r="376" spans="4:6" ht="15.75">
      <c r="D376" s="9"/>
      <c r="E376" s="9"/>
      <c r="F376" s="9"/>
    </row>
    <row r="377" spans="4:6" ht="15.75">
      <c r="D377" s="9"/>
      <c r="E377" s="9"/>
      <c r="F377" s="9"/>
    </row>
    <row r="378" spans="4:6" ht="15.75">
      <c r="D378" s="9"/>
      <c r="E378" s="9"/>
      <c r="F378" s="9"/>
    </row>
    <row r="379" spans="4:6" ht="15.75">
      <c r="D379" s="9"/>
      <c r="E379" s="9"/>
      <c r="F379" s="9"/>
    </row>
    <row r="380" spans="4:6" ht="15.75">
      <c r="D380" s="9"/>
      <c r="E380" s="9"/>
      <c r="F380" s="9"/>
    </row>
    <row r="381" spans="4:6" ht="15.75">
      <c r="D381" s="9"/>
      <c r="E381" s="9"/>
      <c r="F381" s="9"/>
    </row>
    <row r="382" spans="4:6" ht="15.75">
      <c r="D382" s="9"/>
      <c r="E382" s="9"/>
      <c r="F382" s="9"/>
    </row>
    <row r="383" spans="4:6" ht="15.75">
      <c r="D383" s="9"/>
      <c r="E383" s="9"/>
      <c r="F383" s="9"/>
    </row>
    <row r="384" spans="4:6" ht="15.75">
      <c r="D384" s="9"/>
      <c r="E384" s="9"/>
      <c r="F384" s="9"/>
    </row>
    <row r="385" spans="4:6" ht="15.75">
      <c r="D385" s="9"/>
      <c r="E385" s="9"/>
      <c r="F385" s="9"/>
    </row>
    <row r="386" spans="4:6" ht="15.75">
      <c r="D386" s="9"/>
      <c r="E386" s="9"/>
      <c r="F386" s="9"/>
    </row>
    <row r="387" spans="4:6" ht="15.75">
      <c r="D387" s="9"/>
      <c r="E387" s="9"/>
      <c r="F387" s="9"/>
    </row>
    <row r="388" spans="4:6" ht="15.75">
      <c r="D388" s="9"/>
      <c r="E388" s="9"/>
      <c r="F388" s="9"/>
    </row>
    <row r="389" spans="4:6" ht="15.75">
      <c r="D389" s="9"/>
      <c r="E389" s="9"/>
      <c r="F389" s="9"/>
    </row>
    <row r="390" spans="4:6" ht="15.75">
      <c r="D390" s="9"/>
      <c r="E390" s="9"/>
      <c r="F390" s="9"/>
    </row>
    <row r="391" spans="4:6" ht="15.75">
      <c r="D391" s="9"/>
      <c r="E391" s="9"/>
      <c r="F391" s="9"/>
    </row>
    <row r="392" spans="4:6" ht="15.75">
      <c r="D392" s="9"/>
      <c r="E392" s="9"/>
      <c r="F392" s="9"/>
    </row>
    <row r="393" spans="4:6" ht="15.75">
      <c r="D393" s="9"/>
      <c r="E393" s="9"/>
      <c r="F393" s="9"/>
    </row>
    <row r="394" spans="4:6" ht="15.75">
      <c r="D394" s="9"/>
      <c r="E394" s="9"/>
      <c r="F394" s="9"/>
    </row>
    <row r="395" spans="4:6" ht="15.75">
      <c r="D395" s="9"/>
      <c r="E395" s="9"/>
      <c r="F395" s="9"/>
    </row>
    <row r="396" spans="4:6" ht="15.75">
      <c r="D396" s="9"/>
      <c r="E396" s="9"/>
      <c r="F396" s="9"/>
    </row>
    <row r="397" spans="4:6" ht="15.75">
      <c r="D397" s="9"/>
      <c r="E397" s="9"/>
      <c r="F397" s="9"/>
    </row>
    <row r="398" spans="4:6" ht="15.75">
      <c r="D398" s="9"/>
      <c r="E398" s="9"/>
      <c r="F398" s="9"/>
    </row>
    <row r="399" spans="4:6" ht="15.75">
      <c r="D399" s="9"/>
      <c r="E399" s="9"/>
      <c r="F399" s="9"/>
    </row>
    <row r="400" spans="4:6" ht="15.75">
      <c r="D400" s="9"/>
      <c r="E400" s="9"/>
      <c r="F400" s="9"/>
    </row>
    <row r="401" spans="4:6" ht="15.75">
      <c r="D401" s="9"/>
      <c r="E401" s="9"/>
      <c r="F401" s="9"/>
    </row>
    <row r="402" spans="4:6" ht="15.75">
      <c r="D402" s="9"/>
      <c r="E402" s="9"/>
      <c r="F402" s="9"/>
    </row>
    <row r="403" spans="4:6" ht="15.75">
      <c r="D403" s="9"/>
      <c r="E403" s="9"/>
      <c r="F403" s="9"/>
    </row>
    <row r="404" spans="4:6" ht="15.75">
      <c r="D404" s="9"/>
      <c r="E404" s="9"/>
      <c r="F404" s="9"/>
    </row>
    <row r="405" spans="4:6" ht="15.75">
      <c r="D405" s="9"/>
      <c r="E405" s="9"/>
      <c r="F405" s="9"/>
    </row>
    <row r="406" spans="4:6" ht="15.75">
      <c r="D406" s="9"/>
      <c r="E406" s="9"/>
      <c r="F406" s="9"/>
    </row>
    <row r="407" spans="4:6" ht="15.75">
      <c r="D407" s="9"/>
      <c r="E407" s="9"/>
      <c r="F407" s="9"/>
    </row>
    <row r="408" spans="4:6" ht="15.75">
      <c r="D408" s="9"/>
      <c r="E408" s="9"/>
      <c r="F408" s="9"/>
    </row>
    <row r="409" spans="4:6" ht="15.75">
      <c r="D409" s="9"/>
      <c r="E409" s="9"/>
      <c r="F409" s="9"/>
    </row>
    <row r="410" spans="4:6" ht="15.75">
      <c r="D410" s="9"/>
      <c r="E410" s="9"/>
      <c r="F410" s="9"/>
    </row>
    <row r="411" spans="4:6" ht="15.75">
      <c r="D411" s="9"/>
      <c r="E411" s="9"/>
      <c r="F411" s="9"/>
    </row>
    <row r="412" spans="4:6" ht="15.75">
      <c r="D412" s="9"/>
      <c r="E412" s="9"/>
      <c r="F412" s="9"/>
    </row>
    <row r="413" spans="4:6" ht="15.75">
      <c r="D413" s="9"/>
      <c r="E413" s="9"/>
      <c r="F413" s="9"/>
    </row>
    <row r="414" spans="4:6" ht="15.75">
      <c r="D414" s="9"/>
      <c r="E414" s="9"/>
      <c r="F414" s="9"/>
    </row>
    <row r="415" spans="4:6" ht="15.75">
      <c r="D415" s="9"/>
      <c r="E415" s="9"/>
      <c r="F415" s="9"/>
    </row>
    <row r="416" spans="4:6" ht="15.75">
      <c r="D416" s="9"/>
      <c r="E416" s="9"/>
      <c r="F416" s="9"/>
    </row>
    <row r="417" spans="4:6" ht="15.75">
      <c r="D417" s="9"/>
      <c r="E417" s="9"/>
      <c r="F417" s="9"/>
    </row>
    <row r="418" spans="4:6" ht="15.75">
      <c r="D418" s="9"/>
      <c r="E418" s="9"/>
      <c r="F418" s="9"/>
    </row>
    <row r="419" spans="4:6" ht="15.75">
      <c r="D419" s="9"/>
      <c r="E419" s="9"/>
      <c r="F419" s="9"/>
    </row>
    <row r="420" spans="4:6" ht="15.75">
      <c r="D420" s="9"/>
      <c r="E420" s="9"/>
      <c r="F420" s="9"/>
    </row>
    <row r="421" spans="4:6" ht="15.75">
      <c r="D421" s="9"/>
      <c r="E421" s="9"/>
      <c r="F421" s="9"/>
    </row>
    <row r="422" spans="4:6" ht="15.75">
      <c r="D422" s="9"/>
      <c r="E422" s="9"/>
      <c r="F422" s="9"/>
    </row>
    <row r="423" spans="4:6" ht="15.75">
      <c r="D423" s="9"/>
      <c r="E423" s="9"/>
      <c r="F423" s="9"/>
    </row>
    <row r="424" spans="4:6" ht="15.75">
      <c r="D424" s="9"/>
      <c r="E424" s="9"/>
      <c r="F424" s="9"/>
    </row>
    <row r="425" spans="4:6" ht="15.75">
      <c r="D425" s="9"/>
      <c r="E425" s="9"/>
      <c r="F425" s="9"/>
    </row>
    <row r="426" spans="4:6" ht="15.75">
      <c r="D426" s="9"/>
      <c r="E426" s="9"/>
      <c r="F426" s="9"/>
    </row>
    <row r="427" spans="4:6" ht="15.75">
      <c r="D427" s="9"/>
      <c r="E427" s="9"/>
      <c r="F427" s="9"/>
    </row>
    <row r="428" spans="4:6" ht="15.75">
      <c r="D428" s="9"/>
      <c r="E428" s="9"/>
      <c r="F428" s="9"/>
    </row>
    <row r="429" spans="4:6" ht="15.75">
      <c r="D429" s="9"/>
      <c r="E429" s="9"/>
      <c r="F429" s="9"/>
    </row>
    <row r="430" spans="4:6" ht="15.75">
      <c r="D430" s="9"/>
      <c r="E430" s="9"/>
      <c r="F430" s="9"/>
    </row>
    <row r="431" spans="4:6" ht="15.75">
      <c r="D431" s="9"/>
      <c r="E431" s="9"/>
      <c r="F431" s="9"/>
    </row>
    <row r="432" spans="4:6" ht="15.75">
      <c r="D432" s="9"/>
      <c r="E432" s="9"/>
      <c r="F432" s="9"/>
    </row>
    <row r="433" spans="4:6" ht="15.75">
      <c r="D433" s="9"/>
      <c r="E433" s="9"/>
      <c r="F433" s="9"/>
    </row>
    <row r="434" spans="4:6" ht="15.75">
      <c r="D434" s="9"/>
      <c r="E434" s="9"/>
      <c r="F434" s="9"/>
    </row>
    <row r="435" spans="4:6" ht="15.75">
      <c r="D435" s="9"/>
      <c r="E435" s="9"/>
      <c r="F435" s="9"/>
    </row>
    <row r="436" spans="4:6" ht="15.75">
      <c r="D436" s="9"/>
      <c r="E436" s="9"/>
      <c r="F436" s="9"/>
    </row>
    <row r="437" spans="4:6" ht="15.75">
      <c r="D437" s="9"/>
      <c r="E437" s="9"/>
      <c r="F437" s="9"/>
    </row>
    <row r="438" spans="4:6" ht="15.75">
      <c r="D438" s="9"/>
      <c r="E438" s="9"/>
      <c r="F438" s="9"/>
    </row>
    <row r="439" spans="4:6" ht="15.75">
      <c r="D439" s="9"/>
      <c r="E439" s="9"/>
      <c r="F439" s="9"/>
    </row>
    <row r="440" spans="4:6" ht="15.75">
      <c r="D440" s="9"/>
      <c r="E440" s="9"/>
      <c r="F440" s="9"/>
    </row>
    <row r="441" spans="4:6" ht="15.75">
      <c r="D441" s="9"/>
      <c r="E441" s="9"/>
      <c r="F441" s="9"/>
    </row>
    <row r="442" spans="4:6" ht="15.75">
      <c r="D442" s="9"/>
      <c r="E442" s="9"/>
      <c r="F442" s="9"/>
    </row>
    <row r="443" spans="4:6" ht="15.75">
      <c r="D443" s="9"/>
      <c r="E443" s="9"/>
      <c r="F443" s="9"/>
    </row>
    <row r="444" spans="4:6" ht="15.75">
      <c r="D444" s="9"/>
      <c r="E444" s="9"/>
      <c r="F444" s="9"/>
    </row>
    <row r="445" spans="4:6" ht="15.75">
      <c r="D445" s="9"/>
      <c r="E445" s="9"/>
      <c r="F445" s="9"/>
    </row>
    <row r="446" spans="4:6" ht="15.75">
      <c r="D446" s="9"/>
      <c r="E446" s="9"/>
      <c r="F446" s="9"/>
    </row>
    <row r="447" spans="4:6" ht="15.75">
      <c r="D447" s="9"/>
      <c r="E447" s="9"/>
      <c r="F447" s="9"/>
    </row>
    <row r="448" spans="4:6" ht="15.75">
      <c r="D448" s="9"/>
      <c r="E448" s="9"/>
      <c r="F448" s="9"/>
    </row>
    <row r="449" spans="4:6" ht="15.75">
      <c r="D449" s="9"/>
      <c r="E449" s="9"/>
      <c r="F449" s="9"/>
    </row>
    <row r="450" spans="4:6" ht="15.75">
      <c r="D450" s="9"/>
      <c r="E450" s="9"/>
      <c r="F450" s="9"/>
    </row>
    <row r="451" spans="4:6" ht="15.75">
      <c r="D451" s="9"/>
      <c r="E451" s="9"/>
      <c r="F451" s="9"/>
    </row>
    <row r="452" spans="4:6" ht="15.75">
      <c r="D452" s="9"/>
      <c r="E452" s="9"/>
      <c r="F452" s="9"/>
    </row>
    <row r="453" spans="4:6" ht="15.75">
      <c r="D453" s="9"/>
      <c r="E453" s="9"/>
      <c r="F453" s="9"/>
    </row>
    <row r="454" spans="4:6" ht="15.75">
      <c r="D454" s="9"/>
      <c r="E454" s="9"/>
      <c r="F454" s="9"/>
    </row>
    <row r="455" spans="4:6" ht="15.75">
      <c r="D455" s="9"/>
      <c r="E455" s="9"/>
      <c r="F455" s="9"/>
    </row>
    <row r="456" spans="4:6" ht="15.75">
      <c r="D456" s="9"/>
      <c r="E456" s="9"/>
      <c r="F456" s="9"/>
    </row>
    <row r="457" spans="4:6" ht="15.75">
      <c r="D457" s="9"/>
      <c r="E457" s="9"/>
      <c r="F457" s="9"/>
    </row>
    <row r="458" spans="4:6" ht="15.75">
      <c r="D458" s="9"/>
      <c r="E458" s="9"/>
      <c r="F458" s="9"/>
    </row>
    <row r="459" spans="4:6" ht="15.75">
      <c r="D459" s="9"/>
      <c r="E459" s="9"/>
      <c r="F459" s="9"/>
    </row>
    <row r="460" spans="4:6" ht="15.75">
      <c r="D460" s="9"/>
      <c r="E460" s="9"/>
      <c r="F460" s="9"/>
    </row>
    <row r="461" spans="4:6" ht="15.75">
      <c r="D461" s="9"/>
      <c r="E461" s="9"/>
      <c r="F461" s="9"/>
    </row>
    <row r="462" spans="4:6" ht="15.75">
      <c r="D462" s="9"/>
      <c r="E462" s="9"/>
      <c r="F462" s="9"/>
    </row>
    <row r="463" spans="4:6" ht="15.75">
      <c r="D463" s="9"/>
      <c r="E463" s="9"/>
      <c r="F463" s="9"/>
    </row>
    <row r="464" spans="4:6" ht="15.75">
      <c r="D464" s="9"/>
      <c r="E464" s="9"/>
      <c r="F464" s="9"/>
    </row>
    <row r="465" spans="4:6" ht="15.75">
      <c r="D465" s="9"/>
      <c r="E465" s="9"/>
      <c r="F465" s="9"/>
    </row>
    <row r="466" spans="4:6" ht="15.75">
      <c r="D466" s="9"/>
      <c r="E466" s="9"/>
      <c r="F466" s="9"/>
    </row>
    <row r="467" spans="4:6" ht="15.75">
      <c r="D467" s="9"/>
      <c r="E467" s="9"/>
      <c r="F467" s="9"/>
    </row>
    <row r="468" spans="4:6" ht="15.75">
      <c r="D468" s="9"/>
      <c r="E468" s="9"/>
      <c r="F468" s="9"/>
    </row>
    <row r="469" spans="4:6" ht="15.75">
      <c r="D469" s="9"/>
      <c r="E469" s="9"/>
      <c r="F469" s="9"/>
    </row>
    <row r="470" spans="4:6" ht="15.75">
      <c r="D470" s="9"/>
      <c r="E470" s="9"/>
      <c r="F470" s="9"/>
    </row>
    <row r="471" spans="4:6" ht="15.75">
      <c r="D471" s="9"/>
      <c r="E471" s="9"/>
      <c r="F471" s="9"/>
    </row>
    <row r="472" spans="4:6" ht="15.75">
      <c r="D472" s="9"/>
      <c r="E472" s="9"/>
      <c r="F472" s="9"/>
    </row>
  </sheetData>
  <sheetProtection/>
  <mergeCells count="9">
    <mergeCell ref="A50:F51"/>
    <mergeCell ref="A52:F52"/>
    <mergeCell ref="A1:F1"/>
    <mergeCell ref="A3:F3"/>
    <mergeCell ref="A5:F5"/>
    <mergeCell ref="A6:A7"/>
    <mergeCell ref="B6:B7"/>
    <mergeCell ref="C6:C7"/>
    <mergeCell ref="D6:F6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90" zoomScalePageLayoutView="0" workbookViewId="0" topLeftCell="A1">
      <selection activeCell="H4" sqref="H4:K4"/>
    </sheetView>
  </sheetViews>
  <sheetFormatPr defaultColWidth="9.140625" defaultRowHeight="15"/>
  <cols>
    <col min="1" max="1" width="4.421875" style="33" customWidth="1"/>
    <col min="2" max="2" width="42.57421875" style="33" customWidth="1"/>
    <col min="3" max="3" width="10.421875" style="33" customWidth="1"/>
    <col min="4" max="4" width="15.140625" style="77" customWidth="1"/>
    <col min="5" max="5" width="14.140625" style="78" customWidth="1"/>
    <col min="6" max="6" width="10.7109375" style="78" customWidth="1"/>
    <col min="7" max="7" width="13.00390625" style="78" customWidth="1"/>
    <col min="8" max="8" width="13.421875" style="78" customWidth="1"/>
    <col min="9" max="9" width="14.421875" style="33" customWidth="1"/>
    <col min="10" max="10" width="9.8515625" style="33" customWidth="1"/>
    <col min="11" max="12" width="13.00390625" style="33" customWidth="1"/>
    <col min="13" max="13" width="14.28125" style="33" customWidth="1"/>
    <col min="14" max="14" width="12.421875" style="33" customWidth="1"/>
    <col min="15" max="15" width="13.00390625" style="33" customWidth="1"/>
    <col min="16" max="16384" width="9.140625" style="33" customWidth="1"/>
  </cols>
  <sheetData>
    <row r="1" spans="2:15" ht="39.75" customHeight="1" thickBot="1">
      <c r="B1" s="258" t="s">
        <v>229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ht="30" customHeight="1" thickTop="1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2" customHeight="1">
      <c r="A3" s="259" t="str">
        <f>перемещение!A3:F3</f>
        <v>Наименование организации, ИП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1:15" ht="46.5" customHeight="1">
      <c r="A4" s="270" t="s">
        <v>32</v>
      </c>
      <c r="B4" s="270" t="s">
        <v>77</v>
      </c>
      <c r="C4" s="270" t="s">
        <v>79</v>
      </c>
      <c r="D4" s="261" t="s">
        <v>232</v>
      </c>
      <c r="E4" s="262"/>
      <c r="F4" s="262"/>
      <c r="G4" s="263"/>
      <c r="H4" s="264" t="s">
        <v>242</v>
      </c>
      <c r="I4" s="265"/>
      <c r="J4" s="265"/>
      <c r="K4" s="266"/>
      <c r="L4" s="267" t="s">
        <v>230</v>
      </c>
      <c r="M4" s="268"/>
      <c r="N4" s="268"/>
      <c r="O4" s="269"/>
    </row>
    <row r="5" spans="1:15" ht="136.5" customHeight="1">
      <c r="A5" s="270"/>
      <c r="B5" s="270"/>
      <c r="C5" s="270"/>
      <c r="D5" s="4" t="s">
        <v>135</v>
      </c>
      <c r="E5" s="4" t="s">
        <v>92</v>
      </c>
      <c r="F5" s="4" t="s">
        <v>83</v>
      </c>
      <c r="G5" s="4" t="s">
        <v>78</v>
      </c>
      <c r="H5" s="4" t="s">
        <v>135</v>
      </c>
      <c r="I5" s="4" t="s">
        <v>92</v>
      </c>
      <c r="J5" s="4" t="s">
        <v>83</v>
      </c>
      <c r="K5" s="4" t="s">
        <v>78</v>
      </c>
      <c r="L5" s="4" t="s">
        <v>135</v>
      </c>
      <c r="M5" s="4" t="s">
        <v>92</v>
      </c>
      <c r="N5" s="4" t="s">
        <v>84</v>
      </c>
      <c r="O5" s="4" t="s">
        <v>78</v>
      </c>
    </row>
    <row r="6" spans="1:15" s="35" customFormat="1" ht="15.75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7">
        <v>15</v>
      </c>
    </row>
    <row r="7" spans="1:15" ht="22.5" customHeight="1">
      <c r="A7" s="49">
        <v>1</v>
      </c>
      <c r="B7" s="217"/>
      <c r="C7" s="45"/>
      <c r="D7" s="46"/>
      <c r="E7" s="46">
        <f>$C7/100*D7</f>
        <v>0</v>
      </c>
      <c r="F7" s="52"/>
      <c r="G7" s="45">
        <f>E7*F7/1000</f>
        <v>0</v>
      </c>
      <c r="H7" s="46"/>
      <c r="I7" s="46">
        <f>$C7/100*H7</f>
        <v>0</v>
      </c>
      <c r="J7" s="45"/>
      <c r="K7" s="45">
        <f>I7*J7/1000</f>
        <v>0</v>
      </c>
      <c r="L7" s="46"/>
      <c r="M7" s="46"/>
      <c r="N7" s="52"/>
      <c r="O7" s="218">
        <f>M7*N7/1000</f>
        <v>0</v>
      </c>
    </row>
    <row r="8" spans="1:15" ht="22.5" customHeight="1">
      <c r="A8" s="49">
        <v>2</v>
      </c>
      <c r="B8" s="43"/>
      <c r="C8" s="45"/>
      <c r="D8" s="46"/>
      <c r="E8" s="46">
        <f>$C8/100*D8</f>
        <v>0</v>
      </c>
      <c r="F8" s="52"/>
      <c r="G8" s="45">
        <f>E8*F8/1000</f>
        <v>0</v>
      </c>
      <c r="H8" s="46"/>
      <c r="I8" s="46">
        <f>$C8/100*H8</f>
        <v>0</v>
      </c>
      <c r="J8" s="45"/>
      <c r="K8" s="45">
        <f>I8*J8/1000</f>
        <v>0</v>
      </c>
      <c r="L8" s="46"/>
      <c r="M8" s="46">
        <f>$C8/100*L8</f>
        <v>0</v>
      </c>
      <c r="N8" s="45"/>
      <c r="O8" s="45">
        <f>M8*N8/1000</f>
        <v>0</v>
      </c>
    </row>
    <row r="9" spans="1:15" ht="22.5" customHeight="1">
      <c r="A9" s="49">
        <v>3</v>
      </c>
      <c r="B9" s="43"/>
      <c r="C9" s="45"/>
      <c r="D9" s="46"/>
      <c r="E9" s="46">
        <f>$C9/100*D9</f>
        <v>0</v>
      </c>
      <c r="F9" s="52"/>
      <c r="G9" s="45">
        <f>E9*F9/1000</f>
        <v>0</v>
      </c>
      <c r="H9" s="46"/>
      <c r="I9" s="46">
        <f>$C9/100*H9</f>
        <v>0</v>
      </c>
      <c r="J9" s="45"/>
      <c r="K9" s="45">
        <f>I9*J9/1000</f>
        <v>0</v>
      </c>
      <c r="L9" s="46"/>
      <c r="M9" s="46">
        <f>$C9/100*L9</f>
        <v>0</v>
      </c>
      <c r="N9" s="45"/>
      <c r="O9" s="45">
        <f>M9*N9/1000</f>
        <v>0</v>
      </c>
    </row>
    <row r="10" spans="1:15" ht="22.5" customHeight="1">
      <c r="A10" s="49">
        <v>4</v>
      </c>
      <c r="B10" s="43"/>
      <c r="C10" s="45"/>
      <c r="D10" s="46"/>
      <c r="E10" s="46">
        <f>$C10/100*D10</f>
        <v>0</v>
      </c>
      <c r="F10" s="52"/>
      <c r="G10" s="45">
        <f>E10*F10/1000</f>
        <v>0</v>
      </c>
      <c r="H10" s="46"/>
      <c r="I10" s="46">
        <f>$C10/100*H10</f>
        <v>0</v>
      </c>
      <c r="J10" s="45"/>
      <c r="K10" s="45">
        <f>I10*J10/1000</f>
        <v>0</v>
      </c>
      <c r="L10" s="46"/>
      <c r="M10" s="46">
        <f>$C10/100*L10</f>
        <v>0</v>
      </c>
      <c r="N10" s="45"/>
      <c r="O10" s="45">
        <f>M10*N10/1000</f>
        <v>0</v>
      </c>
    </row>
    <row r="11" spans="1:15" s="36" customFormat="1" ht="36" customHeight="1">
      <c r="A11" s="50"/>
      <c r="B11" s="51" t="s">
        <v>5</v>
      </c>
      <c r="C11" s="79" t="s">
        <v>80</v>
      </c>
      <c r="D11" s="102">
        <f>SUM(D7:D10)</f>
        <v>0</v>
      </c>
      <c r="E11" s="102">
        <f>SUM(E7:E10)</f>
        <v>0</v>
      </c>
      <c r="F11" s="103" t="s">
        <v>80</v>
      </c>
      <c r="G11" s="101">
        <f>SUM(G7:G10)</f>
        <v>0</v>
      </c>
      <c r="H11" s="102">
        <f>SUM(H7:H10)</f>
        <v>0</v>
      </c>
      <c r="I11" s="102">
        <f>SUM(I7:I10)</f>
        <v>0</v>
      </c>
      <c r="J11" s="103" t="s">
        <v>80</v>
      </c>
      <c r="K11" s="101">
        <f>SUM(K7:K10)</f>
        <v>0</v>
      </c>
      <c r="L11" s="102">
        <f>SUM(L7:L10)</f>
        <v>0</v>
      </c>
      <c r="M11" s="102">
        <f>SUM(M7:M10)</f>
        <v>0</v>
      </c>
      <c r="N11" s="103" t="s">
        <v>80</v>
      </c>
      <c r="O11" s="101">
        <f>SUM(O7:O10)</f>
        <v>0</v>
      </c>
    </row>
    <row r="13" spans="1:13" ht="27" customHeight="1">
      <c r="A13" s="9"/>
      <c r="B13" s="74" t="s">
        <v>63</v>
      </c>
      <c r="C13" s="75"/>
      <c r="D13" s="75"/>
      <c r="E13" s="75"/>
      <c r="F13" s="74" t="s">
        <v>65</v>
      </c>
      <c r="G13" s="18"/>
      <c r="H13" s="9"/>
      <c r="I13" s="9"/>
      <c r="J13" s="9"/>
      <c r="K13" s="9"/>
      <c r="L13" s="9"/>
      <c r="M13" s="9"/>
    </row>
    <row r="14" spans="1:13" ht="27" customHeight="1">
      <c r="A14" s="9"/>
      <c r="B14" s="74" t="s">
        <v>64</v>
      </c>
      <c r="C14" s="76"/>
      <c r="D14" s="76"/>
      <c r="E14" s="76"/>
      <c r="F14" s="74" t="s">
        <v>65</v>
      </c>
      <c r="G14" s="9"/>
      <c r="H14" s="9"/>
      <c r="I14" s="9"/>
      <c r="J14" s="9"/>
      <c r="K14" s="9"/>
      <c r="L14" s="9"/>
      <c r="M14" s="9"/>
    </row>
    <row r="15" spans="1:13" ht="15.75">
      <c r="A15" s="9"/>
      <c r="B15" s="74" t="s">
        <v>66</v>
      </c>
      <c r="C15" s="76"/>
      <c r="D15" s="76"/>
      <c r="E15" s="76"/>
      <c r="F15" s="74"/>
      <c r="G15" s="9"/>
      <c r="H15" s="9"/>
      <c r="I15" s="9"/>
      <c r="J15" s="9"/>
      <c r="K15" s="9"/>
      <c r="L15" s="9"/>
      <c r="M15" s="9"/>
    </row>
    <row r="24" spans="1:15" ht="150.75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</row>
  </sheetData>
  <sheetProtection/>
  <mergeCells count="9">
    <mergeCell ref="B1:O1"/>
    <mergeCell ref="A3:O3"/>
    <mergeCell ref="A24:O24"/>
    <mergeCell ref="D4:G4"/>
    <mergeCell ref="H4:K4"/>
    <mergeCell ref="L4:O4"/>
    <mergeCell ref="A4:A5"/>
    <mergeCell ref="B4:B5"/>
    <mergeCell ref="C4:C5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zoomScalePageLayoutView="0" workbookViewId="0" topLeftCell="A4">
      <selection activeCell="T7" sqref="T7"/>
    </sheetView>
  </sheetViews>
  <sheetFormatPr defaultColWidth="9.140625" defaultRowHeight="15"/>
  <cols>
    <col min="1" max="1" width="4.8515625" style="0" customWidth="1"/>
    <col min="2" max="2" width="24.140625" style="0" customWidth="1"/>
    <col min="3" max="3" width="10.28125" style="0" customWidth="1"/>
    <col min="4" max="4" width="12.140625" style="0" customWidth="1"/>
    <col min="5" max="5" width="10.421875" style="0" customWidth="1"/>
    <col min="6" max="6" width="10.7109375" style="0" customWidth="1"/>
    <col min="7" max="7" width="11.421875" style="0" customWidth="1"/>
    <col min="8" max="9" width="10.140625" style="0" customWidth="1"/>
    <col min="10" max="10" width="11.28125" style="0" customWidth="1"/>
    <col min="11" max="12" width="10.140625" style="0" customWidth="1"/>
    <col min="13" max="13" width="11.57421875" style="0" customWidth="1"/>
    <col min="14" max="14" width="10.140625" style="0" customWidth="1"/>
    <col min="15" max="15" width="11.28125" style="0" customWidth="1"/>
  </cols>
  <sheetData>
    <row r="1" spans="1:15" ht="23.25" customHeight="1" thickBot="1">
      <c r="A1" s="271" t="s">
        <v>134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ht="20.25" customHeight="1" thickTop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ht="14.25" customHeight="1">
      <c r="A3" s="275" t="str">
        <f>перемещение!A3:F3</f>
        <v>Наименование организации, ИП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ht="42" customHeight="1">
      <c r="A4" s="274" t="s">
        <v>85</v>
      </c>
      <c r="B4" s="272" t="s">
        <v>86</v>
      </c>
      <c r="C4" s="272" t="s">
        <v>87</v>
      </c>
      <c r="D4" s="272" t="s">
        <v>41</v>
      </c>
      <c r="E4" s="272" t="s">
        <v>218</v>
      </c>
      <c r="F4" s="272" t="s">
        <v>220</v>
      </c>
      <c r="G4" s="278" t="s">
        <v>232</v>
      </c>
      <c r="H4" s="279"/>
      <c r="I4" s="279"/>
      <c r="J4" s="280"/>
      <c r="K4" s="264" t="s">
        <v>235</v>
      </c>
      <c r="L4" s="265"/>
      <c r="M4" s="265"/>
      <c r="N4" s="267" t="s">
        <v>241</v>
      </c>
      <c r="O4" s="269"/>
    </row>
    <row r="5" spans="1:15" ht="144.75" customHeight="1">
      <c r="A5" s="273"/>
      <c r="B5" s="273"/>
      <c r="C5" s="273"/>
      <c r="D5" s="273"/>
      <c r="E5" s="273"/>
      <c r="F5" s="273"/>
      <c r="G5" s="37" t="s">
        <v>138</v>
      </c>
      <c r="H5" s="37" t="s">
        <v>219</v>
      </c>
      <c r="I5" s="37" t="s">
        <v>214</v>
      </c>
      <c r="J5" s="37" t="s">
        <v>88</v>
      </c>
      <c r="K5" s="37" t="s">
        <v>40</v>
      </c>
      <c r="L5" s="37" t="s">
        <v>214</v>
      </c>
      <c r="M5" s="37" t="s">
        <v>88</v>
      </c>
      <c r="N5" s="34" t="s">
        <v>40</v>
      </c>
      <c r="O5" s="34" t="s">
        <v>214</v>
      </c>
    </row>
    <row r="6" spans="1:15" ht="14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7">
        <v>15</v>
      </c>
    </row>
    <row r="7" spans="1:15" ht="35.25" customHeight="1">
      <c r="A7" s="276" t="s">
        <v>137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</row>
    <row r="8" spans="1:15" ht="22.5" customHeight="1">
      <c r="A8" s="40">
        <v>1</v>
      </c>
      <c r="B8" s="21"/>
      <c r="C8" s="38"/>
      <c r="D8" s="105"/>
      <c r="E8" s="106"/>
      <c r="F8" s="109"/>
      <c r="G8" s="110"/>
      <c r="H8" s="106"/>
      <c r="I8" s="106"/>
      <c r="J8" s="106"/>
      <c r="K8" s="106"/>
      <c r="L8" s="106"/>
      <c r="M8" s="106"/>
      <c r="N8" s="106"/>
      <c r="O8" s="106"/>
    </row>
    <row r="9" spans="1:15" ht="22.5" customHeight="1">
      <c r="A9" s="40">
        <v>2</v>
      </c>
      <c r="B9" s="21"/>
      <c r="C9" s="38"/>
      <c r="D9" s="105"/>
      <c r="E9" s="106"/>
      <c r="F9" s="109"/>
      <c r="G9" s="110"/>
      <c r="H9" s="106"/>
      <c r="I9" s="106"/>
      <c r="J9" s="106"/>
      <c r="K9" s="106"/>
      <c r="L9" s="106"/>
      <c r="M9" s="106"/>
      <c r="N9" s="106"/>
      <c r="O9" s="106"/>
    </row>
    <row r="10" spans="1:15" ht="22.5" customHeight="1">
      <c r="A10" s="41">
        <v>3</v>
      </c>
      <c r="B10" s="21"/>
      <c r="C10" s="38"/>
      <c r="D10" s="42"/>
      <c r="E10" s="39"/>
      <c r="F10" s="38"/>
      <c r="G10" s="111"/>
      <c r="H10" s="106"/>
      <c r="I10" s="106"/>
      <c r="J10" s="106"/>
      <c r="K10" s="106"/>
      <c r="L10" s="106"/>
      <c r="M10" s="106"/>
      <c r="N10" s="106"/>
      <c r="O10" s="106"/>
    </row>
    <row r="11" spans="1:15" s="2" customFormat="1" ht="30.75" customHeight="1">
      <c r="A11" s="277" t="s">
        <v>136</v>
      </c>
      <c r="B11" s="277"/>
      <c r="C11" s="277"/>
      <c r="D11" s="277"/>
      <c r="E11" s="277"/>
      <c r="F11" s="277"/>
      <c r="G11" s="56">
        <f>SUM(G8:G10)</f>
        <v>0</v>
      </c>
      <c r="H11" s="56">
        <f>SUM(H8:H10)</f>
        <v>0</v>
      </c>
      <c r="I11" s="56">
        <f aca="true" t="shared" si="0" ref="I11:O11">SUM(I8:I10)</f>
        <v>0</v>
      </c>
      <c r="J11" s="56">
        <f t="shared" si="0"/>
        <v>0</v>
      </c>
      <c r="K11" s="56">
        <f t="shared" si="0"/>
        <v>0</v>
      </c>
      <c r="L11" s="56">
        <f t="shared" si="0"/>
        <v>0</v>
      </c>
      <c r="M11" s="56">
        <f t="shared" si="0"/>
        <v>0</v>
      </c>
      <c r="N11" s="56">
        <f>SUM(N8:N10)</f>
        <v>0</v>
      </c>
      <c r="O11" s="56">
        <f t="shared" si="0"/>
        <v>0</v>
      </c>
    </row>
    <row r="12" spans="1:15" s="2" customFormat="1" ht="36" customHeight="1">
      <c r="A12" s="276" t="s">
        <v>215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</row>
    <row r="13" spans="1:15" s="2" customFormat="1" ht="22.5" customHeight="1">
      <c r="A13" s="40">
        <v>1</v>
      </c>
      <c r="B13" s="8"/>
      <c r="C13" s="38"/>
      <c r="D13" s="105"/>
      <c r="E13" s="106"/>
      <c r="F13" s="109"/>
      <c r="G13" s="110"/>
      <c r="H13" s="106"/>
      <c r="I13" s="106"/>
      <c r="J13" s="106"/>
      <c r="K13" s="106"/>
      <c r="L13" s="106"/>
      <c r="M13" s="106"/>
      <c r="N13" s="106"/>
      <c r="O13" s="106"/>
    </row>
    <row r="14" spans="1:15" s="2" customFormat="1" ht="22.5" customHeight="1">
      <c r="A14" s="40">
        <v>2</v>
      </c>
      <c r="B14" s="8"/>
      <c r="C14" s="38"/>
      <c r="D14" s="105"/>
      <c r="E14" s="106"/>
      <c r="F14" s="109"/>
      <c r="G14" s="110"/>
      <c r="H14" s="106"/>
      <c r="I14" s="106"/>
      <c r="J14" s="106"/>
      <c r="K14" s="106"/>
      <c r="L14" s="106"/>
      <c r="M14" s="106"/>
      <c r="N14" s="106"/>
      <c r="O14" s="106"/>
    </row>
    <row r="15" spans="1:15" s="2" customFormat="1" ht="22.5" customHeight="1">
      <c r="A15" s="41">
        <v>3</v>
      </c>
      <c r="B15" s="21"/>
      <c r="C15" s="38"/>
      <c r="D15" s="42"/>
      <c r="E15" s="39"/>
      <c r="F15" s="38"/>
      <c r="G15" s="111"/>
      <c r="H15" s="106"/>
      <c r="I15" s="106"/>
      <c r="J15" s="106"/>
      <c r="K15" s="106"/>
      <c r="L15" s="106"/>
      <c r="M15" s="106"/>
      <c r="N15" s="106"/>
      <c r="O15" s="106"/>
    </row>
    <row r="16" spans="1:15" s="2" customFormat="1" ht="33" customHeight="1">
      <c r="A16" s="281" t="s">
        <v>216</v>
      </c>
      <c r="B16" s="281"/>
      <c r="C16" s="281"/>
      <c r="D16" s="281"/>
      <c r="E16" s="281"/>
      <c r="F16" s="281"/>
      <c r="G16" s="56">
        <f aca="true" t="shared" si="1" ref="G16:O16">SUM(G13:G15)</f>
        <v>0</v>
      </c>
      <c r="H16" s="56">
        <f t="shared" si="1"/>
        <v>0</v>
      </c>
      <c r="I16" s="56">
        <f t="shared" si="1"/>
        <v>0</v>
      </c>
      <c r="J16" s="56">
        <f t="shared" si="1"/>
        <v>0</v>
      </c>
      <c r="K16" s="56">
        <f t="shared" si="1"/>
        <v>0</v>
      </c>
      <c r="L16" s="56">
        <f t="shared" si="1"/>
        <v>0</v>
      </c>
      <c r="M16" s="56">
        <f t="shared" si="1"/>
        <v>0</v>
      </c>
      <c r="N16" s="56">
        <f t="shared" si="1"/>
        <v>0</v>
      </c>
      <c r="O16" s="56">
        <f t="shared" si="1"/>
        <v>0</v>
      </c>
    </row>
    <row r="19" spans="1:13" ht="21" customHeight="1">
      <c r="A19" s="107"/>
      <c r="B19" s="74" t="s">
        <v>63</v>
      </c>
      <c r="C19" s="283"/>
      <c r="D19" s="283"/>
      <c r="E19" s="283"/>
      <c r="F19" s="74" t="s">
        <v>65</v>
      </c>
      <c r="G19" s="108"/>
      <c r="H19" s="107"/>
      <c r="I19" s="107"/>
      <c r="J19" s="107"/>
      <c r="K19" s="107"/>
      <c r="L19" s="107"/>
      <c r="M19" s="107"/>
    </row>
    <row r="20" spans="1:13" ht="15.75">
      <c r="A20" s="107"/>
      <c r="B20" s="74" t="s">
        <v>64</v>
      </c>
      <c r="C20" s="283"/>
      <c r="D20" s="283"/>
      <c r="E20" s="283"/>
      <c r="F20" s="74" t="s">
        <v>65</v>
      </c>
      <c r="G20" s="107"/>
      <c r="H20" s="107"/>
      <c r="I20" s="107"/>
      <c r="J20" s="107"/>
      <c r="K20" s="107"/>
      <c r="L20" s="107"/>
      <c r="M20" s="107"/>
    </row>
    <row r="21" spans="1:13" ht="15.75">
      <c r="A21" s="107"/>
      <c r="B21" s="74" t="s">
        <v>66</v>
      </c>
      <c r="C21" s="284"/>
      <c r="D21" s="284"/>
      <c r="E21" s="284"/>
      <c r="F21" s="107"/>
      <c r="G21" s="107"/>
      <c r="H21" s="107"/>
      <c r="I21" s="107"/>
      <c r="J21" s="107"/>
      <c r="K21" s="107"/>
      <c r="L21" s="107"/>
      <c r="M21" s="107"/>
    </row>
    <row r="22" spans="1:15" ht="1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5" ht="40.5" customHeight="1">
      <c r="A23" s="282" t="s">
        <v>217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</row>
  </sheetData>
  <sheetProtection/>
  <mergeCells count="19">
    <mergeCell ref="A7:O7"/>
    <mergeCell ref="A11:F11"/>
    <mergeCell ref="A12:O12"/>
    <mergeCell ref="G4:J4"/>
    <mergeCell ref="A16:F16"/>
    <mergeCell ref="A23:O23"/>
    <mergeCell ref="C19:E19"/>
    <mergeCell ref="C20:E20"/>
    <mergeCell ref="C21:E21"/>
    <mergeCell ref="A1:O1"/>
    <mergeCell ref="B4:B5"/>
    <mergeCell ref="C4:C5"/>
    <mergeCell ref="D4:D5"/>
    <mergeCell ref="E4:E5"/>
    <mergeCell ref="A4:A5"/>
    <mergeCell ref="K4:M4"/>
    <mergeCell ref="N4:O4"/>
    <mergeCell ref="A3:O3"/>
    <mergeCell ref="F4:F5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Q13" sqref="Q13"/>
    </sheetView>
  </sheetViews>
  <sheetFormatPr defaultColWidth="9.140625" defaultRowHeight="15"/>
  <cols>
    <col min="1" max="1" width="6.7109375" style="0" customWidth="1"/>
    <col min="2" max="2" width="39.28125" style="0" customWidth="1"/>
    <col min="3" max="3" width="11.57421875" style="0" customWidth="1"/>
    <col min="4" max="5" width="12.00390625" style="0" customWidth="1"/>
    <col min="6" max="6" width="13.140625" style="0" customWidth="1"/>
    <col min="7" max="8" width="12.28125" style="0" customWidth="1"/>
    <col min="9" max="9" width="10.57421875" style="0" customWidth="1"/>
    <col min="10" max="12" width="12.140625" style="0" customWidth="1"/>
  </cols>
  <sheetData>
    <row r="1" spans="1:12" ht="25.5" customHeight="1" thickBot="1">
      <c r="A1" s="287" t="s">
        <v>223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27.75" customHeight="1" thickTop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8" customHeight="1">
      <c r="A3" s="286" t="str">
        <f>перемещение!A3</f>
        <v>Наименование организации, ИП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12" ht="54.75" customHeight="1">
      <c r="A4" s="272" t="s">
        <v>3</v>
      </c>
      <c r="B4" s="272" t="s">
        <v>33</v>
      </c>
      <c r="C4" s="272" t="s">
        <v>201</v>
      </c>
      <c r="D4" s="288" t="s">
        <v>233</v>
      </c>
      <c r="E4" s="289"/>
      <c r="F4" s="290"/>
      <c r="G4" s="264" t="s">
        <v>240</v>
      </c>
      <c r="H4" s="265"/>
      <c r="I4" s="265"/>
      <c r="J4" s="291" t="s">
        <v>239</v>
      </c>
      <c r="K4" s="291"/>
      <c r="L4" s="291"/>
    </row>
    <row r="5" spans="1:12" ht="24.75" customHeight="1">
      <c r="A5" s="274"/>
      <c r="B5" s="274"/>
      <c r="C5" s="274"/>
      <c r="D5" s="37" t="s">
        <v>141</v>
      </c>
      <c r="E5" s="37" t="s">
        <v>141</v>
      </c>
      <c r="F5" s="37" t="s">
        <v>7</v>
      </c>
      <c r="G5" s="37" t="s">
        <v>141</v>
      </c>
      <c r="H5" s="37" t="s">
        <v>141</v>
      </c>
      <c r="I5" s="37" t="s">
        <v>7</v>
      </c>
      <c r="J5" s="37" t="s">
        <v>141</v>
      </c>
      <c r="K5" s="37" t="s">
        <v>141</v>
      </c>
      <c r="L5" s="37" t="s">
        <v>7</v>
      </c>
    </row>
    <row r="6" spans="1:12" ht="15" customHeight="1">
      <c r="A6" s="104">
        <v>1</v>
      </c>
      <c r="B6" s="104">
        <v>2</v>
      </c>
      <c r="C6" s="104">
        <v>3</v>
      </c>
      <c r="D6" s="104">
        <v>5</v>
      </c>
      <c r="E6" s="104">
        <v>6</v>
      </c>
      <c r="F6" s="104">
        <v>7</v>
      </c>
      <c r="G6" s="104">
        <v>8</v>
      </c>
      <c r="H6" s="104">
        <v>9</v>
      </c>
      <c r="I6" s="104">
        <v>10</v>
      </c>
      <c r="J6" s="104">
        <v>11</v>
      </c>
      <c r="K6" s="104">
        <v>12</v>
      </c>
      <c r="L6" s="104">
        <v>13</v>
      </c>
    </row>
    <row r="7" spans="1:12" ht="28.5" customHeight="1">
      <c r="A7" s="68">
        <v>1</v>
      </c>
      <c r="B7" s="8" t="s">
        <v>73</v>
      </c>
      <c r="C7" s="15" t="s">
        <v>2</v>
      </c>
      <c r="D7" s="184"/>
      <c r="E7" s="184"/>
      <c r="F7" s="53">
        <f>D7+E7</f>
        <v>0</v>
      </c>
      <c r="G7" s="184"/>
      <c r="H7" s="184"/>
      <c r="I7" s="53">
        <f>G7+H7</f>
        <v>0</v>
      </c>
      <c r="J7" s="184"/>
      <c r="K7" s="184">
        <v>2</v>
      </c>
      <c r="L7" s="53">
        <f>J7+K7</f>
        <v>2</v>
      </c>
    </row>
    <row r="8" spans="1:12" ht="31.5">
      <c r="A8" s="68">
        <v>2</v>
      </c>
      <c r="B8" s="8" t="s">
        <v>38</v>
      </c>
      <c r="C8" s="15" t="s">
        <v>208</v>
      </c>
      <c r="D8" s="185"/>
      <c r="E8" s="185"/>
      <c r="F8" s="112" t="s">
        <v>80</v>
      </c>
      <c r="G8" s="185"/>
      <c r="H8" s="185"/>
      <c r="I8" s="112" t="s">
        <v>80</v>
      </c>
      <c r="J8" s="185"/>
      <c r="K8" s="185"/>
      <c r="L8" s="112" t="s">
        <v>80</v>
      </c>
    </row>
    <row r="9" spans="1:12" ht="31.5">
      <c r="A9" s="68">
        <v>3</v>
      </c>
      <c r="B9" s="8" t="s">
        <v>74</v>
      </c>
      <c r="C9" s="15" t="s">
        <v>42</v>
      </c>
      <c r="D9" s="45">
        <f>D7*D8</f>
        <v>0</v>
      </c>
      <c r="E9" s="45">
        <f>E7*E8</f>
        <v>0</v>
      </c>
      <c r="F9" s="48">
        <f aca="true" t="shared" si="0" ref="F9:F17">D9+E9</f>
        <v>0</v>
      </c>
      <c r="G9" s="45">
        <f>G7*G8</f>
        <v>0</v>
      </c>
      <c r="H9" s="45">
        <f>H7*H8</f>
        <v>0</v>
      </c>
      <c r="I9" s="48">
        <f aca="true" t="shared" si="1" ref="I9:I17">G9+H9</f>
        <v>0</v>
      </c>
      <c r="J9" s="45">
        <f>J7*J8</f>
        <v>0</v>
      </c>
      <c r="K9" s="52">
        <f>K7*K8</f>
        <v>0</v>
      </c>
      <c r="L9" s="48">
        <f aca="true" t="shared" si="2" ref="L9:L17">J9+K9</f>
        <v>0</v>
      </c>
    </row>
    <row r="10" spans="1:12" ht="15.75">
      <c r="A10" s="69">
        <v>4</v>
      </c>
      <c r="B10" s="8" t="s">
        <v>34</v>
      </c>
      <c r="C10" s="15" t="s">
        <v>42</v>
      </c>
      <c r="D10" s="45">
        <f>SUM(D11:D13)</f>
        <v>0</v>
      </c>
      <c r="E10" s="45">
        <f>SUM(E11:E13)</f>
        <v>0</v>
      </c>
      <c r="F10" s="48">
        <f t="shared" si="0"/>
        <v>0</v>
      </c>
      <c r="G10" s="45">
        <f>SUM(G11:G13)</f>
        <v>0</v>
      </c>
      <c r="H10" s="45">
        <f>SUM(H11:H13)</f>
        <v>0</v>
      </c>
      <c r="I10" s="48">
        <f t="shared" si="1"/>
        <v>0</v>
      </c>
      <c r="J10" s="45">
        <f>SUM(J11:J13)</f>
        <v>0</v>
      </c>
      <c r="K10" s="45">
        <f>SUM(K11:K13)</f>
        <v>0</v>
      </c>
      <c r="L10" s="48">
        <f t="shared" si="2"/>
        <v>0</v>
      </c>
    </row>
    <row r="11" spans="1:12" ht="15.75">
      <c r="A11" s="70"/>
      <c r="B11" s="59" t="s">
        <v>75</v>
      </c>
      <c r="C11" s="60" t="s">
        <v>42</v>
      </c>
      <c r="D11" s="186"/>
      <c r="E11" s="186"/>
      <c r="F11" s="73">
        <f t="shared" si="0"/>
        <v>0</v>
      </c>
      <c r="G11" s="186"/>
      <c r="H11" s="186"/>
      <c r="I11" s="73">
        <f t="shared" si="1"/>
        <v>0</v>
      </c>
      <c r="J11" s="186"/>
      <c r="K11" s="186"/>
      <c r="L11" s="73">
        <f t="shared" si="2"/>
        <v>0</v>
      </c>
    </row>
    <row r="12" spans="1:12" ht="15.75">
      <c r="A12" s="70"/>
      <c r="B12" s="59" t="s">
        <v>139</v>
      </c>
      <c r="C12" s="60" t="s">
        <v>42</v>
      </c>
      <c r="D12" s="186"/>
      <c r="E12" s="186"/>
      <c r="F12" s="73">
        <f t="shared" si="0"/>
        <v>0</v>
      </c>
      <c r="G12" s="186"/>
      <c r="H12" s="186"/>
      <c r="I12" s="73">
        <f t="shared" si="1"/>
        <v>0</v>
      </c>
      <c r="J12" s="186"/>
      <c r="K12" s="186"/>
      <c r="L12" s="73">
        <f t="shared" si="2"/>
        <v>0</v>
      </c>
    </row>
    <row r="13" spans="1:12" ht="15.75">
      <c r="A13" s="71"/>
      <c r="B13" s="59" t="s">
        <v>140</v>
      </c>
      <c r="C13" s="60" t="s">
        <v>42</v>
      </c>
      <c r="D13" s="186"/>
      <c r="E13" s="186"/>
      <c r="F13" s="73">
        <f t="shared" si="0"/>
        <v>0</v>
      </c>
      <c r="G13" s="186"/>
      <c r="H13" s="186"/>
      <c r="I13" s="73">
        <f t="shared" si="1"/>
        <v>0</v>
      </c>
      <c r="J13" s="186"/>
      <c r="K13" s="186"/>
      <c r="L13" s="73">
        <f t="shared" si="2"/>
        <v>0</v>
      </c>
    </row>
    <row r="14" spans="1:12" ht="31.5" customHeight="1">
      <c r="A14" s="72">
        <v>5</v>
      </c>
      <c r="B14" s="8" t="s">
        <v>35</v>
      </c>
      <c r="C14" s="15" t="s">
        <v>42</v>
      </c>
      <c r="D14" s="187"/>
      <c r="E14" s="187"/>
      <c r="F14" s="48">
        <f t="shared" si="0"/>
        <v>0</v>
      </c>
      <c r="G14" s="187"/>
      <c r="H14" s="187"/>
      <c r="I14" s="48">
        <f t="shared" si="1"/>
        <v>0</v>
      </c>
      <c r="J14" s="187"/>
      <c r="K14" s="187"/>
      <c r="L14" s="48">
        <f t="shared" si="2"/>
        <v>0</v>
      </c>
    </row>
    <row r="15" spans="1:12" ht="24.75" customHeight="1">
      <c r="A15" s="68">
        <v>6</v>
      </c>
      <c r="B15" s="8" t="s">
        <v>36</v>
      </c>
      <c r="C15" s="15" t="s">
        <v>42</v>
      </c>
      <c r="D15" s="187"/>
      <c r="E15" s="187"/>
      <c r="F15" s="48">
        <f t="shared" si="0"/>
        <v>0</v>
      </c>
      <c r="G15" s="187"/>
      <c r="H15" s="187"/>
      <c r="I15" s="48">
        <f t="shared" si="1"/>
        <v>0</v>
      </c>
      <c r="J15" s="187"/>
      <c r="K15" s="187"/>
      <c r="L15" s="48">
        <f t="shared" si="2"/>
        <v>0</v>
      </c>
    </row>
    <row r="16" spans="1:12" ht="31.5">
      <c r="A16" s="68">
        <v>7</v>
      </c>
      <c r="B16" s="8" t="s">
        <v>39</v>
      </c>
      <c r="C16" s="15" t="s">
        <v>42</v>
      </c>
      <c r="D16" s="45">
        <f>D9+D10+D14+D15</f>
        <v>0</v>
      </c>
      <c r="E16" s="45">
        <f>E9+E10+E14+E15</f>
        <v>0</v>
      </c>
      <c r="F16" s="48">
        <f t="shared" si="0"/>
        <v>0</v>
      </c>
      <c r="G16" s="45">
        <f>G9+G10+G14+G15</f>
        <v>0</v>
      </c>
      <c r="H16" s="45">
        <f>H9+H10+H14+H15</f>
        <v>0</v>
      </c>
      <c r="I16" s="48">
        <f t="shared" si="1"/>
        <v>0</v>
      </c>
      <c r="J16" s="45">
        <f>J9+J10+J14+J15</f>
        <v>0</v>
      </c>
      <c r="K16" s="45">
        <f>K9+K10+K14+K15</f>
        <v>0</v>
      </c>
      <c r="L16" s="48">
        <f t="shared" si="2"/>
        <v>0</v>
      </c>
    </row>
    <row r="17" spans="1:12" ht="31.5">
      <c r="A17" s="68">
        <v>8</v>
      </c>
      <c r="B17" s="22" t="s">
        <v>37</v>
      </c>
      <c r="C17" s="13" t="s">
        <v>43</v>
      </c>
      <c r="D17" s="48">
        <f>D16*12</f>
        <v>0</v>
      </c>
      <c r="E17" s="48">
        <f>E16*12</f>
        <v>0</v>
      </c>
      <c r="F17" s="48">
        <f t="shared" si="0"/>
        <v>0</v>
      </c>
      <c r="G17" s="48">
        <f>G16*12</f>
        <v>0</v>
      </c>
      <c r="H17" s="48">
        <f>H16*12</f>
        <v>0</v>
      </c>
      <c r="I17" s="48">
        <f t="shared" si="1"/>
        <v>0</v>
      </c>
      <c r="J17" s="48">
        <f>J16*12</f>
        <v>0</v>
      </c>
      <c r="K17" s="48">
        <f>K16*12</f>
        <v>0</v>
      </c>
      <c r="L17" s="48">
        <f t="shared" si="2"/>
        <v>0</v>
      </c>
    </row>
    <row r="18" spans="1:12" ht="31.5">
      <c r="A18" s="68">
        <v>9</v>
      </c>
      <c r="B18" s="8" t="s">
        <v>72</v>
      </c>
      <c r="C18" s="15" t="s">
        <v>4</v>
      </c>
      <c r="D18" s="156">
        <f aca="true" t="shared" si="3" ref="D18:K18">IF(D7&gt;0,D16/D7*1000,"")</f>
      </c>
      <c r="E18" s="156">
        <f t="shared" si="3"/>
      </c>
      <c r="F18" s="156"/>
      <c r="G18" s="156">
        <f t="shared" si="3"/>
      </c>
      <c r="H18" s="156">
        <f t="shared" si="3"/>
      </c>
      <c r="I18" s="156"/>
      <c r="J18" s="156">
        <f t="shared" si="3"/>
      </c>
      <c r="K18" s="156">
        <f t="shared" si="3"/>
        <v>0</v>
      </c>
      <c r="L18" s="156"/>
    </row>
    <row r="19" spans="1:12" ht="33" customHeight="1">
      <c r="A19" s="68">
        <v>10</v>
      </c>
      <c r="B19" s="8" t="s">
        <v>210</v>
      </c>
      <c r="C19" s="15" t="s">
        <v>44</v>
      </c>
      <c r="D19" s="188"/>
      <c r="E19" s="188"/>
      <c r="F19" s="188"/>
      <c r="G19" s="188"/>
      <c r="H19" s="188"/>
      <c r="I19" s="188"/>
      <c r="J19" s="188"/>
      <c r="K19" s="188">
        <v>1</v>
      </c>
      <c r="L19" s="188"/>
    </row>
    <row r="20" spans="1:12" ht="31.5">
      <c r="A20" s="68">
        <v>11</v>
      </c>
      <c r="B20" s="22" t="s">
        <v>212</v>
      </c>
      <c r="C20" s="13" t="s">
        <v>4</v>
      </c>
      <c r="D20" s="48">
        <f>D17*D19</f>
        <v>0</v>
      </c>
      <c r="E20" s="48">
        <f>E17*E19</f>
        <v>0</v>
      </c>
      <c r="F20" s="48">
        <f>D20+E20</f>
        <v>0</v>
      </c>
      <c r="G20" s="48">
        <f>G17*G19</f>
        <v>0</v>
      </c>
      <c r="H20" s="48">
        <f>H17*H19</f>
        <v>0</v>
      </c>
      <c r="I20" s="48">
        <f>G20+H20</f>
        <v>0</v>
      </c>
      <c r="J20" s="48">
        <f>J17*J19</f>
        <v>0</v>
      </c>
      <c r="K20" s="48">
        <f>K17*K19</f>
        <v>0</v>
      </c>
      <c r="L20" s="48">
        <f>J20+K20</f>
        <v>0</v>
      </c>
    </row>
    <row r="22" spans="1:12" ht="21" customHeight="1">
      <c r="A22" s="107"/>
      <c r="B22" s="74" t="s">
        <v>63</v>
      </c>
      <c r="C22" s="75"/>
      <c r="D22" s="74" t="s">
        <v>65</v>
      </c>
      <c r="E22" s="74"/>
      <c r="F22" s="108"/>
      <c r="G22" s="107"/>
      <c r="H22" s="107"/>
      <c r="I22" s="107"/>
      <c r="J22" s="107"/>
      <c r="K22" s="113"/>
      <c r="L22" s="107"/>
    </row>
    <row r="23" spans="1:12" ht="15.75">
      <c r="A23" s="107"/>
      <c r="B23" s="74" t="s">
        <v>64</v>
      </c>
      <c r="C23" s="76"/>
      <c r="D23" s="74" t="s">
        <v>65</v>
      </c>
      <c r="E23" s="74"/>
      <c r="F23" s="107"/>
      <c r="G23" s="107"/>
      <c r="H23" s="107"/>
      <c r="I23" s="107"/>
      <c r="J23" s="107"/>
      <c r="L23" s="107"/>
    </row>
    <row r="24" spans="1:12" ht="15.75">
      <c r="A24" s="107"/>
      <c r="B24" s="74" t="s">
        <v>66</v>
      </c>
      <c r="C24" s="76"/>
      <c r="D24" s="74"/>
      <c r="E24" s="74"/>
      <c r="F24" s="107"/>
      <c r="G24" s="107"/>
      <c r="H24" s="107"/>
      <c r="I24" s="107"/>
      <c r="J24" s="107"/>
      <c r="K24" s="107"/>
      <c r="L24" s="107"/>
    </row>
    <row r="25" spans="1:12" ht="40.5" customHeight="1">
      <c r="A25" s="285" t="s">
        <v>211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</row>
  </sheetData>
  <sheetProtection/>
  <mergeCells count="9">
    <mergeCell ref="A25:L25"/>
    <mergeCell ref="A3:L3"/>
    <mergeCell ref="A1:L1"/>
    <mergeCell ref="A4:A5"/>
    <mergeCell ref="B4:B5"/>
    <mergeCell ref="C4:C5"/>
    <mergeCell ref="D4:F4"/>
    <mergeCell ref="G4:I4"/>
    <mergeCell ref="J4:L4"/>
  </mergeCells>
  <printOptions horizontalCentered="1"/>
  <pageMargins left="0.3937007874015748" right="0.3937007874015748" top="0.35433070866141736" bottom="0.1968503937007874" header="0" footer="0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90" zoomScalePageLayoutView="0" workbookViewId="0" topLeftCell="A1">
      <selection activeCell="Q16" sqref="Q16"/>
    </sheetView>
  </sheetViews>
  <sheetFormatPr defaultColWidth="9.140625" defaultRowHeight="15"/>
  <cols>
    <col min="1" max="1" width="6.7109375" style="0" customWidth="1"/>
    <col min="2" max="2" width="42.8515625" style="0" customWidth="1"/>
    <col min="3" max="3" width="11.57421875" style="0" customWidth="1"/>
    <col min="4" max="5" width="12.00390625" style="0" customWidth="1"/>
    <col min="6" max="8" width="12.28125" style="0" customWidth="1"/>
    <col min="9" max="9" width="10.28125" style="0" customWidth="1"/>
    <col min="10" max="12" width="12.140625" style="0" customWidth="1"/>
  </cols>
  <sheetData>
    <row r="1" spans="1:12" ht="32.25" customHeight="1" thickBot="1">
      <c r="A1" s="287" t="s">
        <v>224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32.25" customHeight="1" thickTop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3.5" customHeight="1">
      <c r="A3" s="286" t="str">
        <f>перемещение!A3</f>
        <v>Наименование организации, ИП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12" ht="54.75" customHeight="1">
      <c r="A4" s="272" t="s">
        <v>3</v>
      </c>
      <c r="B4" s="272" t="s">
        <v>33</v>
      </c>
      <c r="C4" s="272" t="s">
        <v>201</v>
      </c>
      <c r="D4" s="288" t="s">
        <v>233</v>
      </c>
      <c r="E4" s="289"/>
      <c r="F4" s="290"/>
      <c r="G4" s="264" t="s">
        <v>235</v>
      </c>
      <c r="H4" s="265"/>
      <c r="I4" s="265"/>
      <c r="J4" s="291" t="s">
        <v>239</v>
      </c>
      <c r="K4" s="291"/>
      <c r="L4" s="291"/>
    </row>
    <row r="5" spans="1:12" ht="24.75" customHeight="1">
      <c r="A5" s="274"/>
      <c r="B5" s="274"/>
      <c r="C5" s="274"/>
      <c r="D5" s="37" t="s">
        <v>141</v>
      </c>
      <c r="E5" s="37" t="s">
        <v>141</v>
      </c>
      <c r="F5" s="37" t="s">
        <v>7</v>
      </c>
      <c r="G5" s="37" t="s">
        <v>141</v>
      </c>
      <c r="H5" s="37" t="s">
        <v>141</v>
      </c>
      <c r="I5" s="37" t="s">
        <v>7</v>
      </c>
      <c r="J5" s="37" t="s">
        <v>141</v>
      </c>
      <c r="K5" s="37" t="s">
        <v>141</v>
      </c>
      <c r="L5" s="37" t="s">
        <v>7</v>
      </c>
    </row>
    <row r="6" spans="1:12" ht="15" customHeight="1">
      <c r="A6" s="104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</row>
    <row r="7" spans="1:12" ht="28.5" customHeight="1">
      <c r="A7" s="68">
        <v>1</v>
      </c>
      <c r="B7" s="8" t="s">
        <v>73</v>
      </c>
      <c r="C7" s="15" t="s">
        <v>2</v>
      </c>
      <c r="D7" s="184"/>
      <c r="E7" s="184"/>
      <c r="F7" s="53">
        <f>D7+E7</f>
        <v>0</v>
      </c>
      <c r="G7" s="184"/>
      <c r="H7" s="184"/>
      <c r="I7" s="53">
        <f>G7+H7</f>
        <v>0</v>
      </c>
      <c r="J7" s="184"/>
      <c r="K7" s="184">
        <v>2</v>
      </c>
      <c r="L7" s="53">
        <f>J7+K7</f>
        <v>2</v>
      </c>
    </row>
    <row r="8" spans="1:12" ht="31.5">
      <c r="A8" s="68">
        <v>2</v>
      </c>
      <c r="B8" s="8" t="s">
        <v>38</v>
      </c>
      <c r="C8" s="15" t="s">
        <v>208</v>
      </c>
      <c r="D8" s="185"/>
      <c r="E8" s="185"/>
      <c r="F8" s="112" t="s">
        <v>80</v>
      </c>
      <c r="G8" s="185"/>
      <c r="H8" s="185"/>
      <c r="I8" s="112" t="s">
        <v>80</v>
      </c>
      <c r="J8" s="185"/>
      <c r="K8" s="185"/>
      <c r="L8" s="112" t="s">
        <v>80</v>
      </c>
    </row>
    <row r="9" spans="1:12" ht="31.5">
      <c r="A9" s="68">
        <v>3</v>
      </c>
      <c r="B9" s="8" t="s">
        <v>74</v>
      </c>
      <c r="C9" s="15" t="s">
        <v>42</v>
      </c>
      <c r="D9" s="45">
        <f>D7*D8</f>
        <v>0</v>
      </c>
      <c r="E9" s="45">
        <f>E7*E8</f>
        <v>0</v>
      </c>
      <c r="F9" s="48">
        <f aca="true" t="shared" si="0" ref="F9:F17">D9+E9</f>
        <v>0</v>
      </c>
      <c r="G9" s="45">
        <f>G7*G8</f>
        <v>0</v>
      </c>
      <c r="H9" s="45">
        <f>H7*H8</f>
        <v>0</v>
      </c>
      <c r="I9" s="48">
        <f aca="true" t="shared" si="1" ref="I9:I17">G9+H9</f>
        <v>0</v>
      </c>
      <c r="J9" s="45">
        <f>J7*J8</f>
        <v>0</v>
      </c>
      <c r="K9" s="45">
        <f>K7*K8</f>
        <v>0</v>
      </c>
      <c r="L9" s="48">
        <f aca="true" t="shared" si="2" ref="L9:L17">J9+K9</f>
        <v>0</v>
      </c>
    </row>
    <row r="10" spans="1:12" ht="15.75">
      <c r="A10" s="69">
        <v>4</v>
      </c>
      <c r="B10" s="8" t="s">
        <v>34</v>
      </c>
      <c r="C10" s="15" t="s">
        <v>42</v>
      </c>
      <c r="D10" s="45">
        <f>SUM(D11:D13)</f>
        <v>0</v>
      </c>
      <c r="E10" s="45">
        <f>SUM(E11:E13)</f>
        <v>0</v>
      </c>
      <c r="F10" s="48">
        <f t="shared" si="0"/>
        <v>0</v>
      </c>
      <c r="G10" s="45">
        <f>SUM(G11:G13)</f>
        <v>0</v>
      </c>
      <c r="H10" s="45">
        <f>SUM(H11:H13)</f>
        <v>0</v>
      </c>
      <c r="I10" s="48">
        <f t="shared" si="1"/>
        <v>0</v>
      </c>
      <c r="J10" s="45">
        <f>SUM(J11:J13)</f>
        <v>0</v>
      </c>
      <c r="K10" s="45">
        <f>SUM(K11:K13)</f>
        <v>0</v>
      </c>
      <c r="L10" s="48">
        <f t="shared" si="2"/>
        <v>0</v>
      </c>
    </row>
    <row r="11" spans="1:12" ht="15.75">
      <c r="A11" s="70"/>
      <c r="B11" s="59" t="s">
        <v>75</v>
      </c>
      <c r="C11" s="60" t="s">
        <v>42</v>
      </c>
      <c r="D11" s="186"/>
      <c r="E11" s="186"/>
      <c r="F11" s="73">
        <f t="shared" si="0"/>
        <v>0</v>
      </c>
      <c r="G11" s="186"/>
      <c r="H11" s="186"/>
      <c r="I11" s="73">
        <f t="shared" si="1"/>
        <v>0</v>
      </c>
      <c r="J11" s="186"/>
      <c r="K11" s="186"/>
      <c r="L11" s="73">
        <f t="shared" si="2"/>
        <v>0</v>
      </c>
    </row>
    <row r="12" spans="1:12" ht="15.75">
      <c r="A12" s="70"/>
      <c r="B12" s="59" t="s">
        <v>139</v>
      </c>
      <c r="C12" s="60" t="s">
        <v>42</v>
      </c>
      <c r="D12" s="186"/>
      <c r="E12" s="186"/>
      <c r="F12" s="73">
        <f t="shared" si="0"/>
        <v>0</v>
      </c>
      <c r="G12" s="186"/>
      <c r="H12" s="186"/>
      <c r="I12" s="73">
        <f t="shared" si="1"/>
        <v>0</v>
      </c>
      <c r="J12" s="186"/>
      <c r="K12" s="186"/>
      <c r="L12" s="73">
        <f t="shared" si="2"/>
        <v>0</v>
      </c>
    </row>
    <row r="13" spans="1:12" ht="15.75">
      <c r="A13" s="71"/>
      <c r="B13" s="59" t="s">
        <v>140</v>
      </c>
      <c r="C13" s="60" t="s">
        <v>42</v>
      </c>
      <c r="D13" s="186"/>
      <c r="E13" s="186"/>
      <c r="F13" s="73">
        <f t="shared" si="0"/>
        <v>0</v>
      </c>
      <c r="G13" s="186"/>
      <c r="H13" s="186"/>
      <c r="I13" s="73">
        <f t="shared" si="1"/>
        <v>0</v>
      </c>
      <c r="J13" s="186"/>
      <c r="K13" s="186"/>
      <c r="L13" s="73">
        <f t="shared" si="2"/>
        <v>0</v>
      </c>
    </row>
    <row r="14" spans="1:12" ht="31.5" customHeight="1">
      <c r="A14" s="72">
        <v>5</v>
      </c>
      <c r="B14" s="8" t="s">
        <v>35</v>
      </c>
      <c r="C14" s="15" t="s">
        <v>42</v>
      </c>
      <c r="D14" s="187"/>
      <c r="E14" s="187"/>
      <c r="F14" s="48">
        <f t="shared" si="0"/>
        <v>0</v>
      </c>
      <c r="G14" s="187"/>
      <c r="H14" s="187"/>
      <c r="I14" s="48">
        <f t="shared" si="1"/>
        <v>0</v>
      </c>
      <c r="J14" s="187"/>
      <c r="K14" s="187"/>
      <c r="L14" s="48">
        <f t="shared" si="2"/>
        <v>0</v>
      </c>
    </row>
    <row r="15" spans="1:12" ht="24.75" customHeight="1">
      <c r="A15" s="68">
        <v>6</v>
      </c>
      <c r="B15" s="8" t="s">
        <v>36</v>
      </c>
      <c r="C15" s="15" t="s">
        <v>42</v>
      </c>
      <c r="D15" s="187"/>
      <c r="E15" s="187"/>
      <c r="F15" s="48">
        <f t="shared" si="0"/>
        <v>0</v>
      </c>
      <c r="G15" s="187"/>
      <c r="H15" s="187"/>
      <c r="I15" s="48">
        <f t="shared" si="1"/>
        <v>0</v>
      </c>
      <c r="J15" s="187"/>
      <c r="K15" s="187"/>
      <c r="L15" s="48">
        <f t="shared" si="2"/>
        <v>0</v>
      </c>
    </row>
    <row r="16" spans="1:12" ht="31.5">
      <c r="A16" s="68">
        <v>7</v>
      </c>
      <c r="B16" s="8" t="s">
        <v>39</v>
      </c>
      <c r="C16" s="15" t="s">
        <v>42</v>
      </c>
      <c r="D16" s="45">
        <f>D9+D10+D14+D15</f>
        <v>0</v>
      </c>
      <c r="E16" s="45">
        <f>E9+E10+E14+E15</f>
        <v>0</v>
      </c>
      <c r="F16" s="48">
        <f t="shared" si="0"/>
        <v>0</v>
      </c>
      <c r="G16" s="45">
        <f>G9+G10+G14+G15</f>
        <v>0</v>
      </c>
      <c r="H16" s="45">
        <f>H9+H10+H14+H15</f>
        <v>0</v>
      </c>
      <c r="I16" s="48">
        <f t="shared" si="1"/>
        <v>0</v>
      </c>
      <c r="J16" s="45">
        <f>J9+J10+J14+J15</f>
        <v>0</v>
      </c>
      <c r="K16" s="45"/>
      <c r="L16" s="48">
        <f t="shared" si="2"/>
        <v>0</v>
      </c>
    </row>
    <row r="17" spans="1:12" ht="31.5">
      <c r="A17" s="68">
        <v>8</v>
      </c>
      <c r="B17" s="22" t="s">
        <v>37</v>
      </c>
      <c r="C17" s="13" t="s">
        <v>43</v>
      </c>
      <c r="D17" s="48">
        <f>D16*12</f>
        <v>0</v>
      </c>
      <c r="E17" s="48">
        <f>E16*12</f>
        <v>0</v>
      </c>
      <c r="F17" s="48">
        <f t="shared" si="0"/>
        <v>0</v>
      </c>
      <c r="G17" s="48">
        <f>G16*12</f>
        <v>0</v>
      </c>
      <c r="H17" s="48">
        <f>H16*12</f>
        <v>0</v>
      </c>
      <c r="I17" s="48">
        <f t="shared" si="1"/>
        <v>0</v>
      </c>
      <c r="J17" s="48">
        <f>J16*12</f>
        <v>0</v>
      </c>
      <c r="K17" s="48">
        <f>K16*12</f>
        <v>0</v>
      </c>
      <c r="L17" s="48">
        <f t="shared" si="2"/>
        <v>0</v>
      </c>
    </row>
    <row r="18" spans="1:12" ht="31.5">
      <c r="A18" s="68">
        <v>9</v>
      </c>
      <c r="B18" s="8" t="s">
        <v>72</v>
      </c>
      <c r="C18" s="15" t="s">
        <v>4</v>
      </c>
      <c r="D18" s="156">
        <f aca="true" t="shared" si="3" ref="D18:K18">IF(D7&gt;0,D16/D7*1000,"")</f>
      </c>
      <c r="E18" s="156">
        <f t="shared" si="3"/>
      </c>
      <c r="F18" s="156"/>
      <c r="G18" s="156">
        <f t="shared" si="3"/>
      </c>
      <c r="H18" s="156">
        <f t="shared" si="3"/>
      </c>
      <c r="I18" s="156"/>
      <c r="J18" s="156">
        <f t="shared" si="3"/>
      </c>
      <c r="K18" s="156">
        <f t="shared" si="3"/>
        <v>0</v>
      </c>
      <c r="L18" s="156"/>
    </row>
    <row r="19" spans="1:12" ht="33" customHeight="1">
      <c r="A19" s="68">
        <v>10</v>
      </c>
      <c r="B19" s="8" t="s">
        <v>193</v>
      </c>
      <c r="C19" s="15" t="s">
        <v>44</v>
      </c>
      <c r="D19" s="188"/>
      <c r="E19" s="188"/>
      <c r="F19" s="188"/>
      <c r="G19" s="188"/>
      <c r="H19" s="188"/>
      <c r="I19" s="188"/>
      <c r="J19" s="188"/>
      <c r="K19" s="188">
        <v>1</v>
      </c>
      <c r="L19" s="188"/>
    </row>
    <row r="20" spans="1:12" ht="31.5">
      <c r="A20" s="68">
        <v>11</v>
      </c>
      <c r="B20" s="22" t="s">
        <v>213</v>
      </c>
      <c r="C20" s="13" t="s">
        <v>4</v>
      </c>
      <c r="D20" s="48">
        <f>D17*D19</f>
        <v>0</v>
      </c>
      <c r="E20" s="48">
        <f>E17*E19</f>
        <v>0</v>
      </c>
      <c r="F20" s="48">
        <f>D20+E20</f>
        <v>0</v>
      </c>
      <c r="G20" s="48">
        <f>G17*G19</f>
        <v>0</v>
      </c>
      <c r="H20" s="48">
        <f>H17*H19</f>
        <v>0</v>
      </c>
      <c r="I20" s="48">
        <f>G20+H20</f>
        <v>0</v>
      </c>
      <c r="J20" s="48">
        <f>J17*J19</f>
        <v>0</v>
      </c>
      <c r="K20" s="48">
        <f>K17*K19</f>
        <v>0</v>
      </c>
      <c r="L20" s="48">
        <f>J20+K20</f>
        <v>0</v>
      </c>
    </row>
    <row r="22" spans="1:12" ht="21" customHeight="1">
      <c r="A22" s="107"/>
      <c r="B22" s="74" t="s">
        <v>63</v>
      </c>
      <c r="C22" s="75"/>
      <c r="D22" s="74" t="s">
        <v>65</v>
      </c>
      <c r="E22" s="74"/>
      <c r="F22" s="108"/>
      <c r="G22" s="107"/>
      <c r="H22" s="107"/>
      <c r="I22" s="107"/>
      <c r="J22" s="107"/>
      <c r="K22" s="113"/>
      <c r="L22" s="107"/>
    </row>
    <row r="23" spans="1:12" ht="15.75">
      <c r="A23" s="107"/>
      <c r="B23" s="74" t="s">
        <v>64</v>
      </c>
      <c r="C23" s="76"/>
      <c r="D23" s="74" t="s">
        <v>65</v>
      </c>
      <c r="E23" s="74"/>
      <c r="F23" s="107"/>
      <c r="G23" s="107"/>
      <c r="H23" s="107"/>
      <c r="I23" s="107"/>
      <c r="J23" s="107"/>
      <c r="L23" s="107"/>
    </row>
    <row r="24" spans="1:12" ht="15.75">
      <c r="A24" s="107"/>
      <c r="B24" s="74" t="s">
        <v>66</v>
      </c>
      <c r="C24" s="76"/>
      <c r="D24" s="74"/>
      <c r="E24" s="74"/>
      <c r="F24" s="107"/>
      <c r="G24" s="107"/>
      <c r="H24" s="107"/>
      <c r="I24" s="107"/>
      <c r="J24" s="107"/>
      <c r="K24" s="107"/>
      <c r="L24" s="107"/>
    </row>
    <row r="25" spans="1:12" ht="49.5" customHeight="1">
      <c r="A25" s="285" t="s">
        <v>209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</row>
  </sheetData>
  <sheetProtection/>
  <mergeCells count="9">
    <mergeCell ref="A25:L25"/>
    <mergeCell ref="A1:L1"/>
    <mergeCell ref="A3:L3"/>
    <mergeCell ref="A4:A5"/>
    <mergeCell ref="B4:B5"/>
    <mergeCell ref="C4:C5"/>
    <mergeCell ref="G4:I4"/>
    <mergeCell ref="J4:L4"/>
    <mergeCell ref="D4:F4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="80" zoomScaleNormal="80" zoomScaleSheetLayoutView="85" zoomScalePageLayoutView="0" workbookViewId="0" topLeftCell="A1">
      <selection activeCell="D4" sqref="D4"/>
    </sheetView>
  </sheetViews>
  <sheetFormatPr defaultColWidth="9.140625" defaultRowHeight="15"/>
  <cols>
    <col min="1" max="1" width="6.421875" style="0" customWidth="1"/>
    <col min="2" max="2" width="52.57421875" style="0" customWidth="1"/>
    <col min="3" max="3" width="30.00390625" style="0" customWidth="1"/>
    <col min="4" max="6" width="21.28125" style="0" customWidth="1"/>
  </cols>
  <sheetData>
    <row r="1" spans="1:6" ht="42" customHeight="1" thickBot="1">
      <c r="A1" s="298" t="s">
        <v>143</v>
      </c>
      <c r="B1" s="298"/>
      <c r="C1" s="298"/>
      <c r="D1" s="298"/>
      <c r="E1" s="298"/>
      <c r="F1" s="298"/>
    </row>
    <row r="2" spans="1:6" ht="42" customHeight="1" thickTop="1">
      <c r="A2" s="209"/>
      <c r="B2" s="209"/>
      <c r="C2" s="209"/>
      <c r="D2" s="209"/>
      <c r="E2" s="209"/>
      <c r="F2" s="209"/>
    </row>
    <row r="3" spans="1:6" ht="19.5" customHeight="1">
      <c r="A3" s="275" t="str">
        <f>перемещение!A3:F3</f>
        <v>Наименование организации, ИП</v>
      </c>
      <c r="B3" s="275"/>
      <c r="C3" s="275"/>
      <c r="D3" s="275"/>
      <c r="E3" s="275"/>
      <c r="F3" s="275"/>
    </row>
    <row r="4" spans="1:6" ht="105.75" customHeight="1">
      <c r="A4" s="34" t="s">
        <v>85</v>
      </c>
      <c r="B4" s="34" t="s">
        <v>204</v>
      </c>
      <c r="C4" s="34" t="s">
        <v>206</v>
      </c>
      <c r="D4" s="91" t="s">
        <v>236</v>
      </c>
      <c r="E4" s="115" t="s">
        <v>235</v>
      </c>
      <c r="F4" s="58" t="s">
        <v>238</v>
      </c>
    </row>
    <row r="5" spans="1:6" ht="14.25" customHeight="1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</row>
    <row r="6" spans="1:6" ht="48.75" customHeight="1">
      <c r="A6" s="116">
        <v>1</v>
      </c>
      <c r="B6" s="123" t="s">
        <v>205</v>
      </c>
      <c r="C6" s="118" t="s">
        <v>115</v>
      </c>
      <c r="D6" s="118">
        <f>SUM(D7:D10)</f>
        <v>0</v>
      </c>
      <c r="E6" s="118">
        <f>SUM(E7:E10)</f>
        <v>0</v>
      </c>
      <c r="F6" s="118">
        <f>SUM(F7:F10)</f>
        <v>0</v>
      </c>
    </row>
    <row r="7" spans="1:6" ht="30.75" customHeight="1">
      <c r="A7" s="40"/>
      <c r="B7" s="8" t="s">
        <v>163</v>
      </c>
      <c r="C7" s="38"/>
      <c r="D7" s="110"/>
      <c r="E7" s="106"/>
      <c r="F7" s="106"/>
    </row>
    <row r="8" spans="1:6" ht="16.5" customHeight="1">
      <c r="A8" s="40"/>
      <c r="B8" s="122"/>
      <c r="C8" s="117"/>
      <c r="D8" s="38"/>
      <c r="E8" s="38"/>
      <c r="F8" s="38"/>
    </row>
    <row r="9" spans="1:6" ht="16.5" customHeight="1">
      <c r="A9" s="40"/>
      <c r="B9" s="122"/>
      <c r="C9" s="117"/>
      <c r="D9" s="38"/>
      <c r="E9" s="38"/>
      <c r="F9" s="38"/>
    </row>
    <row r="10" spans="1:6" ht="16.5" customHeight="1">
      <c r="A10" s="40"/>
      <c r="B10" s="122"/>
      <c r="C10" s="117"/>
      <c r="D10" s="38"/>
      <c r="E10" s="38"/>
      <c r="F10" s="38"/>
    </row>
    <row r="11" spans="1:6" ht="30.75" customHeight="1">
      <c r="A11" s="116">
        <v>2</v>
      </c>
      <c r="B11" s="123" t="s">
        <v>146</v>
      </c>
      <c r="C11" s="118" t="s">
        <v>115</v>
      </c>
      <c r="D11" s="118">
        <f>SUM(D12:D15)</f>
        <v>0</v>
      </c>
      <c r="E11" s="118">
        <f>SUM(E12:E15)</f>
        <v>0</v>
      </c>
      <c r="F11" s="118">
        <f>SUM(F12:F15)</f>
        <v>0</v>
      </c>
    </row>
    <row r="12" spans="1:6" ht="30.75" customHeight="1">
      <c r="A12" s="40"/>
      <c r="B12" s="8" t="s">
        <v>147</v>
      </c>
      <c r="C12" s="38"/>
      <c r="D12" s="110"/>
      <c r="E12" s="106"/>
      <c r="F12" s="106"/>
    </row>
    <row r="13" spans="1:6" ht="16.5" customHeight="1">
      <c r="A13" s="40"/>
      <c r="B13" s="122"/>
      <c r="C13" s="117"/>
      <c r="D13" s="38"/>
      <c r="E13" s="38"/>
      <c r="F13" s="38"/>
    </row>
    <row r="14" spans="1:6" ht="16.5" customHeight="1">
      <c r="A14" s="40"/>
      <c r="B14" s="122"/>
      <c r="C14" s="117"/>
      <c r="D14" s="38"/>
      <c r="E14" s="38"/>
      <c r="F14" s="38"/>
    </row>
    <row r="15" spans="1:6" ht="16.5" customHeight="1">
      <c r="A15" s="40"/>
      <c r="B15" s="122"/>
      <c r="C15" s="117"/>
      <c r="D15" s="38"/>
      <c r="E15" s="38"/>
      <c r="F15" s="38"/>
    </row>
    <row r="16" spans="1:6" ht="30.75" customHeight="1">
      <c r="A16" s="116">
        <v>3</v>
      </c>
      <c r="B16" s="123" t="s">
        <v>148</v>
      </c>
      <c r="C16" s="118" t="s">
        <v>115</v>
      </c>
      <c r="D16" s="118">
        <f>SUM(D17:D20)</f>
        <v>0</v>
      </c>
      <c r="E16" s="118">
        <f>SUM(E17:E20)</f>
        <v>0</v>
      </c>
      <c r="F16" s="118">
        <f>SUM(F17:F20)</f>
        <v>0</v>
      </c>
    </row>
    <row r="17" spans="1:6" ht="30.75" customHeight="1">
      <c r="A17" s="40"/>
      <c r="B17" s="8" t="s">
        <v>149</v>
      </c>
      <c r="C17" s="38"/>
      <c r="D17" s="110"/>
      <c r="E17" s="106"/>
      <c r="F17" s="106"/>
    </row>
    <row r="18" spans="1:6" ht="16.5" customHeight="1">
      <c r="A18" s="40"/>
      <c r="B18" s="122"/>
      <c r="C18" s="117"/>
      <c r="D18" s="38"/>
      <c r="E18" s="38"/>
      <c r="F18" s="38"/>
    </row>
    <row r="19" spans="1:6" ht="16.5" customHeight="1">
      <c r="A19" s="40"/>
      <c r="B19" s="122"/>
      <c r="C19" s="117"/>
      <c r="D19" s="38"/>
      <c r="E19" s="38"/>
      <c r="F19" s="38"/>
    </row>
    <row r="20" spans="1:6" ht="16.5" customHeight="1">
      <c r="A20" s="40"/>
      <c r="B20" s="122"/>
      <c r="C20" s="117"/>
      <c r="D20" s="38"/>
      <c r="E20" s="38"/>
      <c r="F20" s="38"/>
    </row>
    <row r="21" spans="1:6" ht="30.75" customHeight="1">
      <c r="A21" s="116">
        <v>4</v>
      </c>
      <c r="B21" s="123" t="s">
        <v>145</v>
      </c>
      <c r="C21" s="118" t="s">
        <v>115</v>
      </c>
      <c r="D21" s="118">
        <f>SUM(D22:D24)</f>
        <v>0</v>
      </c>
      <c r="E21" s="118">
        <f>SUM(E22:E24)</f>
        <v>0</v>
      </c>
      <c r="F21" s="118">
        <f>SUM(F22:F24)</f>
        <v>0</v>
      </c>
    </row>
    <row r="22" spans="1:6" ht="15" customHeight="1">
      <c r="A22" s="40"/>
      <c r="B22" s="8" t="s">
        <v>144</v>
      </c>
      <c r="C22" s="38"/>
      <c r="D22" s="110"/>
      <c r="E22" s="106"/>
      <c r="F22" s="106"/>
    </row>
    <row r="23" spans="1:6" ht="16.5" customHeight="1">
      <c r="A23" s="40"/>
      <c r="B23" s="122"/>
      <c r="C23" s="117"/>
      <c r="D23" s="38"/>
      <c r="E23" s="38"/>
      <c r="F23" s="38"/>
    </row>
    <row r="24" spans="1:6" ht="16.5" customHeight="1">
      <c r="A24" s="40"/>
      <c r="B24" s="122"/>
      <c r="C24" s="117"/>
      <c r="D24" s="38"/>
      <c r="E24" s="38"/>
      <c r="F24" s="38"/>
    </row>
    <row r="25" spans="1:6" s="2" customFormat="1" ht="36.75" customHeight="1">
      <c r="A25" s="292" t="s">
        <v>150</v>
      </c>
      <c r="B25" s="293"/>
      <c r="C25" s="293"/>
      <c r="D25" s="56">
        <f>D6+D11+D16+D21</f>
        <v>0</v>
      </c>
      <c r="E25" s="56">
        <f>E6+E11+E16+E21</f>
        <v>0</v>
      </c>
      <c r="F25" s="56">
        <f>F6+F11+F16+F21</f>
        <v>0</v>
      </c>
    </row>
    <row r="26" spans="1:6" s="2" customFormat="1" ht="33" customHeight="1">
      <c r="A26" s="294" t="s">
        <v>191</v>
      </c>
      <c r="B26" s="295"/>
      <c r="C26" s="295"/>
      <c r="D26" s="109"/>
      <c r="E26" s="109"/>
      <c r="F26" s="109"/>
    </row>
    <row r="27" spans="1:6" s="2" customFormat="1" ht="39" customHeight="1">
      <c r="A27" s="296" t="s">
        <v>151</v>
      </c>
      <c r="B27" s="297"/>
      <c r="C27" s="297"/>
      <c r="D27" s="152">
        <f>D25*D26</f>
        <v>0</v>
      </c>
      <c r="E27" s="152">
        <f>E25*E26</f>
        <v>0</v>
      </c>
      <c r="F27" s="152">
        <f>F25*F26</f>
        <v>0</v>
      </c>
    </row>
    <row r="32" spans="1:5" ht="21" customHeight="1">
      <c r="A32" s="107"/>
      <c r="B32" s="74" t="s">
        <v>63</v>
      </c>
      <c r="C32" s="75"/>
      <c r="D32" s="108"/>
      <c r="E32" s="107"/>
    </row>
    <row r="33" spans="1:5" ht="15.75">
      <c r="A33" s="107"/>
      <c r="B33" s="74" t="s">
        <v>64</v>
      </c>
      <c r="C33" s="76"/>
      <c r="D33" s="107"/>
      <c r="E33" s="107"/>
    </row>
    <row r="34" spans="1:5" ht="15.75">
      <c r="A34" s="107"/>
      <c r="B34" s="74" t="s">
        <v>66</v>
      </c>
      <c r="C34" s="76"/>
      <c r="D34" s="107"/>
      <c r="E34" s="107"/>
    </row>
    <row r="37" spans="1:6" ht="54" customHeight="1">
      <c r="A37" s="282" t="s">
        <v>207</v>
      </c>
      <c r="B37" s="282"/>
      <c r="C37" s="282"/>
      <c r="D37" s="282"/>
      <c r="E37" s="282"/>
      <c r="F37" s="282"/>
    </row>
  </sheetData>
  <sheetProtection/>
  <mergeCells count="6">
    <mergeCell ref="A25:C25"/>
    <mergeCell ref="A37:F37"/>
    <mergeCell ref="A26:C26"/>
    <mergeCell ref="A27:C27"/>
    <mergeCell ref="A1:F1"/>
    <mergeCell ref="A3:F3"/>
  </mergeCells>
  <printOptions horizontalCentered="1"/>
  <pageMargins left="0.7086614173228347" right="0.3937007874015748" top="0.5905511811023623" bottom="0.5905511811023623" header="0.31496062992125984" footer="0.31496062992125984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0"/>
  <sheetViews>
    <sheetView zoomScale="90" zoomScaleNormal="90" zoomScaleSheetLayoutView="100" zoomScalePageLayoutView="0" workbookViewId="0" topLeftCell="A1">
      <selection activeCell="O18" sqref="O18"/>
    </sheetView>
  </sheetViews>
  <sheetFormatPr defaultColWidth="9.140625" defaultRowHeight="15"/>
  <cols>
    <col min="1" max="1" width="5.28125" style="0" customWidth="1"/>
    <col min="2" max="2" width="29.140625" style="0" customWidth="1"/>
    <col min="3" max="3" width="7.8515625" style="0" customWidth="1"/>
    <col min="5" max="6" width="12.421875" style="0" customWidth="1"/>
    <col min="7" max="7" width="10.00390625" style="0" customWidth="1"/>
    <col min="8" max="9" width="12.421875" style="0" customWidth="1"/>
    <col min="10" max="10" width="9.57421875" style="0" customWidth="1"/>
    <col min="11" max="12" width="12.421875" style="0" customWidth="1"/>
  </cols>
  <sheetData>
    <row r="2" spans="1:12" ht="30.75" customHeight="1" thickBot="1">
      <c r="A2" s="298" t="s">
        <v>177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12" ht="30.75" customHeight="1" thickTop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21" customHeight="1">
      <c r="A4" s="305" t="str">
        <f>перемещение!A3:F3</f>
        <v>Наименование организации, ИП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</row>
    <row r="5" spans="1:12" ht="48.75" customHeight="1">
      <c r="A5" s="270" t="s">
        <v>32</v>
      </c>
      <c r="B5" s="270" t="s">
        <v>142</v>
      </c>
      <c r="C5" s="270" t="s">
        <v>201</v>
      </c>
      <c r="D5" s="261" t="s">
        <v>233</v>
      </c>
      <c r="E5" s="262"/>
      <c r="F5" s="263"/>
      <c r="G5" s="306" t="s">
        <v>235</v>
      </c>
      <c r="H5" s="307"/>
      <c r="I5" s="308"/>
      <c r="J5" s="267" t="s">
        <v>238</v>
      </c>
      <c r="K5" s="268"/>
      <c r="L5" s="269"/>
    </row>
    <row r="6" spans="1:12" ht="48" customHeight="1">
      <c r="A6" s="270"/>
      <c r="B6" s="270"/>
      <c r="C6" s="270"/>
      <c r="D6" s="34" t="s">
        <v>76</v>
      </c>
      <c r="E6" s="34" t="s">
        <v>81</v>
      </c>
      <c r="F6" s="34" t="s">
        <v>82</v>
      </c>
      <c r="G6" s="34" t="s">
        <v>76</v>
      </c>
      <c r="H6" s="34" t="s">
        <v>81</v>
      </c>
      <c r="I6" s="34" t="s">
        <v>82</v>
      </c>
      <c r="J6" s="34" t="s">
        <v>76</v>
      </c>
      <c r="K6" s="34" t="s">
        <v>89</v>
      </c>
      <c r="L6" s="34" t="s">
        <v>82</v>
      </c>
    </row>
    <row r="7" spans="1:12" ht="1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7">
        <v>11</v>
      </c>
      <c r="L7" s="47">
        <v>12</v>
      </c>
    </row>
    <row r="8" spans="1:12" ht="30" customHeight="1">
      <c r="A8" s="299" t="s">
        <v>176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1"/>
    </row>
    <row r="9" spans="1:12" s="128" customFormat="1" ht="14.25" customHeight="1">
      <c r="A9" s="135">
        <v>1</v>
      </c>
      <c r="B9" s="8" t="s">
        <v>169</v>
      </c>
      <c r="C9" s="126" t="s">
        <v>0</v>
      </c>
      <c r="D9" s="126" t="s">
        <v>115</v>
      </c>
      <c r="E9" s="126" t="s">
        <v>115</v>
      </c>
      <c r="F9" s="127">
        <f>SUM(F10:F12)</f>
        <v>0</v>
      </c>
      <c r="G9" s="126" t="s">
        <v>115</v>
      </c>
      <c r="H9" s="126" t="s">
        <v>115</v>
      </c>
      <c r="I9" s="127">
        <f>SUM(I10:I12)</f>
        <v>0</v>
      </c>
      <c r="J9" s="126" t="s">
        <v>115</v>
      </c>
      <c r="K9" s="126" t="s">
        <v>115</v>
      </c>
      <c r="L9" s="127">
        <f>SUM(L10:L12)</f>
        <v>0</v>
      </c>
    </row>
    <row r="10" spans="1:12" s="131" customFormat="1" ht="14.25" customHeight="1">
      <c r="A10" s="130"/>
      <c r="B10" s="129" t="s">
        <v>144</v>
      </c>
      <c r="C10" s="130"/>
      <c r="D10" s="130"/>
      <c r="E10" s="130"/>
      <c r="F10" s="137"/>
      <c r="G10" s="130"/>
      <c r="H10" s="130"/>
      <c r="I10" s="136"/>
      <c r="J10" s="130"/>
      <c r="K10" s="130"/>
      <c r="L10" s="136"/>
    </row>
    <row r="11" spans="1:12" s="131" customFormat="1" ht="14.25" customHeight="1">
      <c r="A11" s="130"/>
      <c r="B11" s="134"/>
      <c r="C11" s="130"/>
      <c r="D11" s="130"/>
      <c r="E11" s="130"/>
      <c r="F11" s="137"/>
      <c r="G11" s="130"/>
      <c r="H11" s="136"/>
      <c r="I11" s="136"/>
      <c r="J11" s="130"/>
      <c r="K11" s="136"/>
      <c r="L11" s="136"/>
    </row>
    <row r="12" spans="1:12" s="131" customFormat="1" ht="14.25" customHeight="1">
      <c r="A12" s="130"/>
      <c r="B12" s="134"/>
      <c r="C12" s="130"/>
      <c r="D12" s="130"/>
      <c r="E12" s="130"/>
      <c r="F12" s="137"/>
      <c r="G12" s="130"/>
      <c r="H12" s="136"/>
      <c r="I12" s="136"/>
      <c r="J12" s="130"/>
      <c r="K12" s="136"/>
      <c r="L12" s="136"/>
    </row>
    <row r="13" spans="1:12" s="128" customFormat="1" ht="14.25" customHeight="1">
      <c r="A13" s="135">
        <v>2</v>
      </c>
      <c r="B13" s="8" t="s">
        <v>170</v>
      </c>
      <c r="C13" s="126" t="s">
        <v>0</v>
      </c>
      <c r="D13" s="126" t="s">
        <v>115</v>
      </c>
      <c r="E13" s="126" t="s">
        <v>115</v>
      </c>
      <c r="F13" s="127">
        <f>SUM(F14:F16)</f>
        <v>0</v>
      </c>
      <c r="G13" s="126" t="s">
        <v>115</v>
      </c>
      <c r="H13" s="126" t="s">
        <v>115</v>
      </c>
      <c r="I13" s="127">
        <f>SUM(I14:I16)</f>
        <v>0</v>
      </c>
      <c r="J13" s="126" t="s">
        <v>115</v>
      </c>
      <c r="K13" s="126" t="s">
        <v>115</v>
      </c>
      <c r="L13" s="127">
        <f>SUM(L14:L16)</f>
        <v>0</v>
      </c>
    </row>
    <row r="14" spans="1:12" s="131" customFormat="1" ht="14.25" customHeight="1">
      <c r="A14" s="130"/>
      <c r="B14" s="129" t="s">
        <v>144</v>
      </c>
      <c r="C14" s="130" t="s">
        <v>0</v>
      </c>
      <c r="D14" s="130"/>
      <c r="E14" s="130"/>
      <c r="F14" s="136"/>
      <c r="G14" s="130"/>
      <c r="H14" s="130"/>
      <c r="I14" s="136"/>
      <c r="J14" s="130"/>
      <c r="K14" s="130"/>
      <c r="L14" s="136"/>
    </row>
    <row r="15" spans="1:12" s="131" customFormat="1" ht="14.25" customHeight="1">
      <c r="A15" s="130"/>
      <c r="B15" s="134"/>
      <c r="C15" s="130" t="s">
        <v>0</v>
      </c>
      <c r="D15" s="130"/>
      <c r="E15" s="130"/>
      <c r="F15" s="136"/>
      <c r="G15" s="130"/>
      <c r="H15" s="136"/>
      <c r="I15" s="136"/>
      <c r="J15" s="130"/>
      <c r="K15" s="136"/>
      <c r="L15" s="136"/>
    </row>
    <row r="16" spans="1:12" s="131" customFormat="1" ht="14.25" customHeight="1">
      <c r="A16" s="130"/>
      <c r="B16" s="134"/>
      <c r="C16" s="130" t="s">
        <v>0</v>
      </c>
      <c r="D16" s="130"/>
      <c r="E16" s="130"/>
      <c r="F16" s="136"/>
      <c r="G16" s="130"/>
      <c r="H16" s="136"/>
      <c r="I16" s="136"/>
      <c r="J16" s="130"/>
      <c r="K16" s="136"/>
      <c r="L16" s="136"/>
    </row>
    <row r="17" spans="1:12" s="128" customFormat="1" ht="14.25" customHeight="1">
      <c r="A17" s="135">
        <v>3</v>
      </c>
      <c r="B17" s="8" t="s">
        <v>171</v>
      </c>
      <c r="C17" s="126" t="s">
        <v>0</v>
      </c>
      <c r="D17" s="126"/>
      <c r="E17" s="126"/>
      <c r="F17" s="127">
        <f>D17*E17/1000</f>
        <v>0</v>
      </c>
      <c r="G17" s="126"/>
      <c r="H17" s="126"/>
      <c r="I17" s="127">
        <f>G17*H17/1000</f>
        <v>0</v>
      </c>
      <c r="J17" s="126"/>
      <c r="K17" s="126"/>
      <c r="L17" s="127">
        <f>J17*K17/1000</f>
        <v>0</v>
      </c>
    </row>
    <row r="18" spans="1:12" s="128" customFormat="1" ht="14.25" customHeight="1">
      <c r="A18" s="135">
        <v>4</v>
      </c>
      <c r="B18" s="8" t="s">
        <v>172</v>
      </c>
      <c r="C18" s="126" t="s">
        <v>0</v>
      </c>
      <c r="D18" s="126"/>
      <c r="E18" s="126"/>
      <c r="F18" s="127">
        <f>D18*E18/1000</f>
        <v>0</v>
      </c>
      <c r="G18" s="126"/>
      <c r="H18" s="126"/>
      <c r="I18" s="127">
        <f>G18*H18/1000</f>
        <v>0</v>
      </c>
      <c r="J18" s="126"/>
      <c r="K18" s="126"/>
      <c r="L18" s="127">
        <f>J18*K18/1000</f>
        <v>0</v>
      </c>
    </row>
    <row r="19" spans="1:12" s="128" customFormat="1" ht="14.25" customHeight="1">
      <c r="A19" s="135">
        <v>5</v>
      </c>
      <c r="B19" s="8" t="s">
        <v>173</v>
      </c>
      <c r="C19" s="126" t="s">
        <v>0</v>
      </c>
      <c r="D19" s="126"/>
      <c r="E19" s="126"/>
      <c r="F19" s="127">
        <f>D19*E19/1000</f>
        <v>0</v>
      </c>
      <c r="G19" s="126"/>
      <c r="H19" s="126"/>
      <c r="I19" s="127">
        <f>G19*H19/1000</f>
        <v>0</v>
      </c>
      <c r="J19" s="126"/>
      <c r="K19" s="126"/>
      <c r="L19" s="127">
        <f>J19*K19/1000</f>
        <v>0</v>
      </c>
    </row>
    <row r="20" spans="1:12" s="128" customFormat="1" ht="14.25" customHeight="1">
      <c r="A20" s="135">
        <v>6</v>
      </c>
      <c r="B20" s="8" t="s">
        <v>174</v>
      </c>
      <c r="C20" s="126" t="s">
        <v>0</v>
      </c>
      <c r="D20" s="126"/>
      <c r="E20" s="126"/>
      <c r="F20" s="127">
        <f>D20*E20/1000</f>
        <v>0</v>
      </c>
      <c r="G20" s="126"/>
      <c r="H20" s="126"/>
      <c r="I20" s="127">
        <f>G20*H20/1000</f>
        <v>0</v>
      </c>
      <c r="J20" s="126"/>
      <c r="K20" s="126"/>
      <c r="L20" s="127">
        <f>J20*K20/1000</f>
        <v>0</v>
      </c>
    </row>
    <row r="21" spans="1:12" s="2" customFormat="1" ht="18" customHeight="1">
      <c r="A21" s="302" t="s">
        <v>175</v>
      </c>
      <c r="B21" s="303"/>
      <c r="C21" s="304"/>
      <c r="D21" s="125"/>
      <c r="E21" s="124"/>
      <c r="F21" s="127">
        <f>F9+F13+F17+F18+F19+F20</f>
        <v>0</v>
      </c>
      <c r="G21" s="124"/>
      <c r="H21" s="124"/>
      <c r="I21" s="127">
        <f>I9+I13+I17+I18+I19+I20</f>
        <v>0</v>
      </c>
      <c r="J21" s="124"/>
      <c r="K21" s="124"/>
      <c r="L21" s="127">
        <f>L9+L13+L17+L18+L19+L20</f>
        <v>0</v>
      </c>
    </row>
    <row r="22" spans="1:12" s="2" customFormat="1" ht="34.5" customHeight="1">
      <c r="A22" s="294" t="s">
        <v>191</v>
      </c>
      <c r="B22" s="295"/>
      <c r="C22" s="309"/>
      <c r="D22" s="133"/>
      <c r="E22" s="133"/>
      <c r="F22" s="132"/>
      <c r="G22" s="133"/>
      <c r="H22" s="133"/>
      <c r="I22" s="132"/>
      <c r="J22" s="133"/>
      <c r="K22" s="133"/>
      <c r="L22" s="132"/>
    </row>
    <row r="23" spans="1:12" s="2" customFormat="1" ht="31.5" customHeight="1">
      <c r="A23" s="296" t="s">
        <v>202</v>
      </c>
      <c r="B23" s="297"/>
      <c r="C23" s="310"/>
      <c r="D23" s="153"/>
      <c r="E23" s="153"/>
      <c r="F23" s="154">
        <f>F21*F22</f>
        <v>0</v>
      </c>
      <c r="G23" s="155"/>
      <c r="H23" s="155"/>
      <c r="I23" s="154">
        <f>I21*I22/100</f>
        <v>0</v>
      </c>
      <c r="J23" s="155"/>
      <c r="K23" s="155"/>
      <c r="L23" s="154">
        <f>L21*L22/100</f>
        <v>0</v>
      </c>
    </row>
    <row r="24" spans="1:12" ht="26.25" customHeight="1">
      <c r="A24" s="299" t="s">
        <v>200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1"/>
    </row>
    <row r="25" spans="1:12" ht="15.75">
      <c r="A25" s="126">
        <v>1</v>
      </c>
      <c r="B25" s="8" t="s">
        <v>169</v>
      </c>
      <c r="C25" s="126"/>
      <c r="D25" s="126" t="s">
        <v>115</v>
      </c>
      <c r="E25" s="126" t="s">
        <v>115</v>
      </c>
      <c r="F25" s="127">
        <f>SUM(F26:F28)</f>
        <v>0</v>
      </c>
      <c r="G25" s="126" t="s">
        <v>115</v>
      </c>
      <c r="H25" s="126" t="s">
        <v>115</v>
      </c>
      <c r="I25" s="127">
        <f>SUM(I26:I28)</f>
        <v>0</v>
      </c>
      <c r="J25" s="126" t="s">
        <v>115</v>
      </c>
      <c r="K25" s="126" t="s">
        <v>115</v>
      </c>
      <c r="L25" s="127">
        <f>SUM(L26:L28)</f>
        <v>0</v>
      </c>
    </row>
    <row r="26" spans="1:12" s="114" customFormat="1" ht="15.75">
      <c r="A26" s="130"/>
      <c r="B26" s="129" t="s">
        <v>144</v>
      </c>
      <c r="C26" s="130"/>
      <c r="D26" s="130"/>
      <c r="E26" s="130"/>
      <c r="F26" s="136"/>
      <c r="G26" s="130"/>
      <c r="H26" s="130"/>
      <c r="I26" s="136"/>
      <c r="J26" s="130"/>
      <c r="K26" s="130"/>
      <c r="L26" s="136"/>
    </row>
    <row r="27" spans="1:12" s="114" customFormat="1" ht="15.75">
      <c r="A27" s="130"/>
      <c r="B27" s="134"/>
      <c r="C27" s="134"/>
      <c r="D27" s="130"/>
      <c r="E27" s="130"/>
      <c r="F27" s="136"/>
      <c r="G27" s="130"/>
      <c r="H27" s="136"/>
      <c r="I27" s="136"/>
      <c r="J27" s="130"/>
      <c r="K27" s="136"/>
      <c r="L27" s="136"/>
    </row>
    <row r="28" spans="1:12" s="114" customFormat="1" ht="15.75">
      <c r="A28" s="130"/>
      <c r="B28" s="134"/>
      <c r="C28" s="134"/>
      <c r="D28" s="130"/>
      <c r="E28" s="130"/>
      <c r="F28" s="136"/>
      <c r="G28" s="130"/>
      <c r="H28" s="136"/>
      <c r="I28" s="136"/>
      <c r="J28" s="130"/>
      <c r="K28" s="136"/>
      <c r="L28" s="136"/>
    </row>
    <row r="29" spans="1:12" ht="15.75">
      <c r="A29" s="126">
        <v>2</v>
      </c>
      <c r="B29" s="8" t="s">
        <v>170</v>
      </c>
      <c r="C29" s="126"/>
      <c r="D29" s="126" t="s">
        <v>115</v>
      </c>
      <c r="E29" s="126" t="s">
        <v>115</v>
      </c>
      <c r="F29" s="127">
        <f>SUM(F30:F32)</f>
        <v>0</v>
      </c>
      <c r="G29" s="126" t="s">
        <v>115</v>
      </c>
      <c r="H29" s="126" t="s">
        <v>115</v>
      </c>
      <c r="I29" s="127">
        <f>SUM(I30:I32)</f>
        <v>0</v>
      </c>
      <c r="J29" s="126" t="s">
        <v>115</v>
      </c>
      <c r="K29" s="126" t="s">
        <v>115</v>
      </c>
      <c r="L29" s="127">
        <f>SUM(L30:L32)</f>
        <v>0</v>
      </c>
    </row>
    <row r="30" spans="1:12" s="114" customFormat="1" ht="15.75">
      <c r="A30" s="130"/>
      <c r="B30" s="129" t="s">
        <v>144</v>
      </c>
      <c r="C30" s="130"/>
      <c r="D30" s="130"/>
      <c r="E30" s="130"/>
      <c r="F30" s="136"/>
      <c r="G30" s="130"/>
      <c r="H30" s="130"/>
      <c r="I30" s="136"/>
      <c r="J30" s="130"/>
      <c r="K30" s="130"/>
      <c r="L30" s="136"/>
    </row>
    <row r="31" spans="1:12" s="114" customFormat="1" ht="15.75">
      <c r="A31" s="130"/>
      <c r="B31" s="134"/>
      <c r="C31" s="134"/>
      <c r="D31" s="130"/>
      <c r="E31" s="130"/>
      <c r="F31" s="137"/>
      <c r="G31" s="130"/>
      <c r="H31" s="136"/>
      <c r="I31" s="136"/>
      <c r="J31" s="130"/>
      <c r="K31" s="136"/>
      <c r="L31" s="136"/>
    </row>
    <row r="32" spans="1:12" s="114" customFormat="1" ht="15.75">
      <c r="A32" s="130"/>
      <c r="B32" s="134"/>
      <c r="C32" s="134"/>
      <c r="D32" s="130"/>
      <c r="E32" s="130"/>
      <c r="F32" s="136"/>
      <c r="G32" s="130"/>
      <c r="H32" s="136"/>
      <c r="I32" s="136"/>
      <c r="J32" s="130"/>
      <c r="K32" s="136"/>
      <c r="L32" s="136"/>
    </row>
    <row r="33" spans="1:12" s="2" customFormat="1" ht="18" customHeight="1">
      <c r="A33" s="302" t="s">
        <v>175</v>
      </c>
      <c r="B33" s="303"/>
      <c r="C33" s="304"/>
      <c r="D33" s="125"/>
      <c r="E33" s="124"/>
      <c r="F33" s="127">
        <f>F25+F29</f>
        <v>0</v>
      </c>
      <c r="G33" s="124"/>
      <c r="H33" s="124"/>
      <c r="I33" s="127">
        <f>I25+I29</f>
        <v>0</v>
      </c>
      <c r="J33" s="124"/>
      <c r="K33" s="124"/>
      <c r="L33" s="127">
        <f>L25+L29</f>
        <v>0</v>
      </c>
    </row>
    <row r="34" spans="1:12" s="2" customFormat="1" ht="34.5" customHeight="1">
      <c r="A34" s="294" t="s">
        <v>193</v>
      </c>
      <c r="B34" s="295"/>
      <c r="C34" s="309"/>
      <c r="D34" s="133"/>
      <c r="E34" s="133"/>
      <c r="F34" s="132"/>
      <c r="G34" s="133"/>
      <c r="H34" s="133"/>
      <c r="I34" s="132"/>
      <c r="J34" s="133"/>
      <c r="K34" s="133"/>
      <c r="L34" s="132"/>
    </row>
    <row r="35" spans="1:12" s="2" customFormat="1" ht="31.5" customHeight="1">
      <c r="A35" s="296" t="s">
        <v>199</v>
      </c>
      <c r="B35" s="297"/>
      <c r="C35" s="310"/>
      <c r="D35" s="153"/>
      <c r="E35" s="153"/>
      <c r="F35" s="154">
        <f>F33*F34</f>
        <v>0</v>
      </c>
      <c r="G35" s="155"/>
      <c r="H35" s="155"/>
      <c r="I35" s="154">
        <f>I33*I34</f>
        <v>0</v>
      </c>
      <c r="J35" s="155"/>
      <c r="K35" s="155"/>
      <c r="L35" s="154">
        <f>L33*L34</f>
        <v>0</v>
      </c>
    </row>
    <row r="38" spans="2:6" ht="19.5" customHeight="1">
      <c r="B38" s="74" t="s">
        <v>63</v>
      </c>
      <c r="C38" s="75"/>
      <c r="D38" s="75"/>
      <c r="E38" s="75"/>
      <c r="F38" s="74" t="s">
        <v>65</v>
      </c>
    </row>
    <row r="39" spans="2:6" ht="19.5" customHeight="1">
      <c r="B39" s="74" t="s">
        <v>64</v>
      </c>
      <c r="C39" s="76"/>
      <c r="D39" s="76"/>
      <c r="E39" s="76"/>
      <c r="F39" s="74" t="s">
        <v>65</v>
      </c>
    </row>
    <row r="40" spans="2:6" ht="15">
      <c r="B40" s="74" t="s">
        <v>66</v>
      </c>
      <c r="C40" s="76"/>
      <c r="D40" s="76"/>
      <c r="E40" s="76"/>
      <c r="F40" s="74"/>
    </row>
  </sheetData>
  <sheetProtection/>
  <mergeCells count="16">
    <mergeCell ref="A24:L24"/>
    <mergeCell ref="A33:C33"/>
    <mergeCell ref="A34:C34"/>
    <mergeCell ref="A35:C35"/>
    <mergeCell ref="A22:C22"/>
    <mergeCell ref="A23:C23"/>
    <mergeCell ref="A8:L8"/>
    <mergeCell ref="A21:C21"/>
    <mergeCell ref="A4:L4"/>
    <mergeCell ref="A5:A6"/>
    <mergeCell ref="A2:L2"/>
    <mergeCell ref="B5:B6"/>
    <mergeCell ref="D5:F5"/>
    <mergeCell ref="G5:I5"/>
    <mergeCell ref="J5:L5"/>
    <mergeCell ref="C5:C6"/>
  </mergeCells>
  <printOptions horizontalCentered="1"/>
  <pageMargins left="0.5905511811023623" right="0.3937007874015748" top="0.5905511811023623" bottom="0.3937007874015748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2015-08-25T12:44:22Z</cp:lastPrinted>
  <dcterms:created xsi:type="dcterms:W3CDTF">2006-09-28T05:33:49Z</dcterms:created>
  <dcterms:modified xsi:type="dcterms:W3CDTF">2021-12-05T23:33:28Z</dcterms:modified>
  <cp:category/>
  <cp:version/>
  <cp:contentType/>
  <cp:contentStatus/>
</cp:coreProperties>
</file>