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803" activeTab="0"/>
  </bookViews>
  <sheets>
    <sheet name="Свод2" sheetId="1" r:id="rId1"/>
    <sheet name="Лист1" sheetId="2" r:id="rId2"/>
    <sheet name="Лист2" sheetId="3" r:id="rId3"/>
  </sheets>
  <definedNames>
    <definedName name="_xlnm.Print_Titles" localSheetId="0">'Свод2'!$4:$11</definedName>
    <definedName name="_xlnm.Print_Area" localSheetId="0">'Свод2'!$A$1:$AI$79</definedName>
  </definedNames>
  <calcPr fullCalcOnLoad="1"/>
</workbook>
</file>

<file path=xl/sharedStrings.xml><?xml version="1.0" encoding="utf-8"?>
<sst xmlns="http://schemas.openxmlformats.org/spreadsheetml/2006/main" count="345" uniqueCount="173">
  <si>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</si>
  <si>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</si>
  <si>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</si>
  <si>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</si>
  <si>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</si>
  <si>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</si>
  <si>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</si>
  <si>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</si>
  <si>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</si>
  <si>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</si>
  <si>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</si>
  <si>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</si>
  <si>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</si>
  <si>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</si>
  <si>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</si>
  <si>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</si>
  <si>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</si>
  <si>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</si>
  <si>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</si>
  <si>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</si>
  <si>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</si>
  <si>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</si>
  <si>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</si>
  <si>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</si>
  <si>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</si>
  <si>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</si>
  <si>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</si>
  <si>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</si>
  <si>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</si>
  <si>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</si>
  <si>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</si>
  <si>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</si>
  <si>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</si>
  <si>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</si>
  <si>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</si>
  <si>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</si>
  <si>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</si>
  <si>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</si>
  <si>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</si>
  <si>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</si>
  <si>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</si>
  <si>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</si>
  <si>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</si>
  <si>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</si>
  <si>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</si>
  <si>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</si>
  <si>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</si>
  <si>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</si>
  <si>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</si>
  <si>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</si>
  <si>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</si>
  <si>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</si>
  <si>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</si>
  <si>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</si>
  <si>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</si>
  <si>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</si>
  <si>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</si>
  <si>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</si>
  <si>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</si>
  <si>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</si>
  <si>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</si>
  <si>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</si>
  <si>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</si>
  <si>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</si>
  <si>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</si>
  <si>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</si>
  <si>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</si>
  <si>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</si>
  <si>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</si>
  <si>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</si>
  <si>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</si>
  <si>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</si>
  <si>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</si>
  <si>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</si>
  <si>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</si>
  <si>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</si>
  <si>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</si>
  <si>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</si>
  <si>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</si>
  <si>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</si>
  <si>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</si>
  <si>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</si>
  <si>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</si>
  <si>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</si>
  <si>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</si>
  <si>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</si>
  <si>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</si>
  <si>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</si>
  <si>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</si>
  <si>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</si>
  <si>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</si>
  <si>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</si>
  <si>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</si>
  <si>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</si>
  <si>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</si>
  <si>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</si>
  <si>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</si>
  <si>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</si>
  <si>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</si>
  <si>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</si>
  <si>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</si>
  <si>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</si>
  <si>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</si>
  <si>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</si>
  <si>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</si>
  <si>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</si>
  <si>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</si>
  <si>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</si>
  <si>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</si>
  <si>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</si>
  <si>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</si>
  <si>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</si>
  <si>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</si>
  <si>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</si>
  <si>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</si>
  <si>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</si>
  <si>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</si>
  <si>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</si>
  <si>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</si>
  <si>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</si>
  <si>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</si>
  <si>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</si>
  <si>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</si>
  <si>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</si>
  <si>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</si>
  <si>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</si>
  <si>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</si>
  <si>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</si>
  <si>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</si>
  <si>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</si>
  <si>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</si>
  <si>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</si>
  <si>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</si>
  <si>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</si>
  <si>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</si>
  <si>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</si>
  <si>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</si>
  <si>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</si>
  <si>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</si>
  <si>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</si>
  <si>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</si>
  <si>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</si>
  <si>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</si>
  <si>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</si>
  <si>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</si>
  <si>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</si>
  <si>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</si>
  <si>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</si>
  <si>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</si>
  <si>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</si>
  <si>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</si>
  <si>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</si>
  <si>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</si>
  <si>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</si>
  <si>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</si>
  <si>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</si>
  <si>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</si>
  <si>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</si>
  <si>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</si>
  <si>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</si>
  <si>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</si>
  <si>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</si>
  <si>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</si>
  <si>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</si>
  <si>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</si>
  <si>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</si>
  <si>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разбивка по статьям (4-28-29-30-31-32-33-34)</t>
  </si>
  <si>
    <t>Остаток нерассмотренных дел  17 столбца =4-10-9</t>
  </si>
  <si>
    <t xml:space="preserve"> ОТЧЕТ  за 2019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</si>
  <si>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Статья 7.9</t>
  </si>
  <si>
    <t>Статья 10.1</t>
  </si>
  <si>
    <t xml:space="preserve"> ОТЧЕТ  за 1 квартал 2020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</si>
  <si>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17862?4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</si>
</sst>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5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85" fontId="26" fillId="0" borderId="12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/>
    </xf>
    <xf numFmtId="185" fontId="26" fillId="0" borderId="14" xfId="58" applyNumberFormat="1" applyFont="1" applyFill="1" applyBorder="1" applyAlignment="1">
      <alignment horizontal="center" vertical="center"/>
    </xf>
    <xf numFmtId="185" fontId="26" fillId="0" borderId="15" xfId="58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1" fontId="25" fillId="24" borderId="17" xfId="0" applyNumberFormat="1" applyFont="1" applyFill="1" applyBorder="1" applyAlignment="1">
      <alignment horizontal="center" vertical="center"/>
    </xf>
    <xf numFmtId="185" fontId="25" fillId="24" borderId="17" xfId="58" applyNumberFormat="1" applyFont="1" applyFill="1" applyBorder="1" applyAlignment="1">
      <alignment horizontal="center" vertical="center"/>
    </xf>
    <xf numFmtId="185" fontId="25" fillId="24" borderId="18" xfId="58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17" xfId="0" applyNumberFormat="1" applyFont="1" applyFill="1" applyBorder="1" applyAlignment="1">
      <alignment horizontal="center" vertical="center"/>
    </xf>
    <xf numFmtId="0" fontId="25" fillId="24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24" borderId="20" xfId="0" applyNumberFormat="1" applyFont="1" applyFill="1" applyBorder="1" applyAlignment="1">
      <alignment horizontal="center" vertical="center"/>
    </xf>
    <xf numFmtId="185" fontId="26" fillId="0" borderId="20" xfId="58" applyNumberFormat="1" applyFont="1" applyFill="1" applyBorder="1" applyAlignment="1">
      <alignment horizontal="center" vertical="center"/>
    </xf>
    <xf numFmtId="185" fontId="26" fillId="0" borderId="21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3" xfId="0" applyNumberFormat="1" applyFont="1" applyFill="1" applyBorder="1" applyAlignment="1">
      <alignment horizontal="center" vertical="center" wrapText="1"/>
    </xf>
    <xf numFmtId="0" fontId="29" fillId="24" borderId="24" xfId="0" applyNumberFormat="1" applyFont="1" applyFill="1" applyBorder="1" applyAlignment="1">
      <alignment horizontal="center" vertical="center" wrapText="1"/>
    </xf>
    <xf numFmtId="2" fontId="25" fillId="24" borderId="17" xfId="58" applyNumberFormat="1" applyFont="1" applyFill="1" applyBorder="1" applyAlignment="1">
      <alignment horizontal="center" vertical="center"/>
    </xf>
    <xf numFmtId="2" fontId="26" fillId="0" borderId="14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20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7" xfId="0" applyNumberFormat="1" applyFont="1" applyFill="1" applyBorder="1" applyAlignment="1">
      <alignment horizontal="center" vertical="center"/>
    </xf>
    <xf numFmtId="2" fontId="25" fillId="0" borderId="17" xfId="58" applyNumberFormat="1" applyFont="1" applyFill="1" applyBorder="1" applyAlignment="1">
      <alignment horizontal="center" vertical="center"/>
    </xf>
    <xf numFmtId="185" fontId="25" fillId="0" borderId="17" xfId="58" applyNumberFormat="1" applyFont="1" applyFill="1" applyBorder="1" applyAlignment="1">
      <alignment horizontal="center" vertical="center"/>
    </xf>
    <xf numFmtId="185" fontId="25" fillId="0" borderId="18" xfId="58" applyNumberFormat="1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textRotation="90" wrapText="1"/>
    </xf>
    <xf numFmtId="0" fontId="32" fillId="0" borderId="10" xfId="0" applyFont="1" applyFill="1" applyBorder="1" applyAlignment="1">
      <alignment horizontal="center" textRotation="90" wrapText="1"/>
    </xf>
    <xf numFmtId="0" fontId="27" fillId="0" borderId="25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7" fillId="0" borderId="26" xfId="0" applyFont="1" applyBorder="1" applyAlignment="1">
      <alignment horizontal="center" textRotation="90" wrapText="1"/>
    </xf>
    <xf numFmtId="0" fontId="27" fillId="0" borderId="12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5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25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5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3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/>
    </xf>
    <xf numFmtId="0" fontId="33" fillId="0" borderId="34" xfId="0" applyFont="1" applyBorder="1" applyAlignment="1">
      <alignment horizontal="center" textRotation="90"/>
    </xf>
    <xf numFmtId="0" fontId="33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34" xfId="0" applyFont="1" applyBorder="1" applyAlignment="1">
      <alignment horizontal="center" vertical="center" textRotation="90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S79"/>
  <sheetViews>
    <sheetView tabSelected="1" view="pageBreakPreview" zoomScale="70" zoomScaleNormal="120" zoomScaleSheetLayoutView="70" zoomScalePageLayoutView="85" workbookViewId="0" topLeftCell="A1">
      <pane ySplit="10" topLeftCell="A62" activePane="bottomLeft" state="frozen"/>
      <selection pane="topLeft" activeCell="A1" sqref="A1"/>
      <selection pane="bottomLeft" activeCell="AA76" sqref="AA76"/>
    </sheetView>
  </sheetViews>
  <sheetFormatPr defaultColWidth="9.00390625" defaultRowHeight="12.75" outlineLevelRow="1"/>
  <cols>
    <col min="1" max="1" width="4.875" style="9" customWidth="1"/>
    <col min="2" max="2" width="23.125" style="2" customWidth="1"/>
    <col min="3" max="3" width="4.00390625" style="2" customWidth="1"/>
    <col min="4" max="4" width="10.625" style="2" customWidth="1"/>
    <col min="5" max="5" width="17.375" style="2" customWidth="1"/>
    <col min="6" max="6" width="5.375" style="2" customWidth="1"/>
    <col min="7" max="7" width="10.00390625" style="2" customWidth="1"/>
    <col min="8" max="8" width="7.375" style="2" customWidth="1"/>
    <col min="9" max="9" width="12.87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3.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5" width="4.875" style="4" customWidth="1"/>
    <col min="36" max="36" width="9.375" style="2" customWidth="1"/>
    <col min="37" max="16384" width="9.125" style="2" customWidth="1"/>
  </cols>
  <sheetData>
    <row r="1" ht="9" customHeight="1"/>
    <row r="2" spans="1:35" ht="78.75" customHeight="1">
      <c r="A2" s="68" t="s">
        <v>171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7" ht="12.75" customHeight="1">
      <c r="A4" s="95" t="s">
        <v>0</v>
      </c>
      <c r="B4" s="88" t="s">
        <v>91</v>
      </c>
      <c r="C4" s="89"/>
      <c r="D4" s="64" t="s">
        <v>1</v>
      </c>
      <c r="E4" s="72" t="s">
        <v>92</v>
      </c>
      <c r="F4" s="72"/>
      <c r="G4" s="72"/>
      <c r="H4" s="72"/>
      <c r="I4" s="72"/>
      <c r="J4" s="64" t="s">
        <v>97</v>
      </c>
      <c r="K4" s="72" t="s">
        <v>2</v>
      </c>
      <c r="L4" s="72"/>
      <c r="M4" s="72"/>
      <c r="N4" s="72"/>
      <c r="O4" s="72"/>
      <c r="P4" s="72"/>
      <c r="Q4" s="72"/>
      <c r="R4" s="64" t="s">
        <v>3</v>
      </c>
      <c r="S4" s="64" t="s">
        <v>102</v>
      </c>
      <c r="T4" s="64" t="s">
        <v>7</v>
      </c>
      <c r="U4" s="72" t="s">
        <v>4</v>
      </c>
      <c r="V4" s="72"/>
      <c r="W4" s="72"/>
      <c r="X4" s="72"/>
      <c r="Y4" s="72"/>
      <c r="Z4" s="72" t="s">
        <v>5</v>
      </c>
      <c r="AA4" s="72"/>
      <c r="AB4" s="74" t="s">
        <v>89</v>
      </c>
      <c r="AC4" s="64" t="s">
        <v>82</v>
      </c>
      <c r="AD4" s="64" t="s">
        <v>87</v>
      </c>
      <c r="AE4" s="70" t="s">
        <v>83</v>
      </c>
      <c r="AF4" s="62" t="s">
        <v>169</v>
      </c>
      <c r="AG4" s="64" t="s">
        <v>84</v>
      </c>
      <c r="AH4" s="64" t="s">
        <v>85</v>
      </c>
      <c r="AI4" s="66" t="s">
        <v>170</v>
      </c>
      <c r="AJ4" s="99" t="s">
        <v>165</v>
      </c>
      <c r="AK4" s="100"/>
    </row>
    <row r="5" spans="1:37" ht="39.75" customHeight="1">
      <c r="A5" s="96"/>
      <c r="B5" s="90"/>
      <c r="C5" s="90"/>
      <c r="D5" s="65"/>
      <c r="E5" s="73"/>
      <c r="F5" s="73"/>
      <c r="G5" s="73"/>
      <c r="H5" s="73"/>
      <c r="I5" s="73"/>
      <c r="J5" s="65"/>
      <c r="K5" s="73"/>
      <c r="L5" s="73"/>
      <c r="M5" s="73"/>
      <c r="N5" s="73"/>
      <c r="O5" s="73"/>
      <c r="P5" s="73"/>
      <c r="Q5" s="73"/>
      <c r="R5" s="65"/>
      <c r="S5" s="65"/>
      <c r="T5" s="65"/>
      <c r="U5" s="73"/>
      <c r="V5" s="73"/>
      <c r="W5" s="73"/>
      <c r="X5" s="73"/>
      <c r="Y5" s="73"/>
      <c r="Z5" s="73"/>
      <c r="AA5" s="73"/>
      <c r="AB5" s="75"/>
      <c r="AC5" s="65"/>
      <c r="AD5" s="65"/>
      <c r="AE5" s="71"/>
      <c r="AF5" s="63"/>
      <c r="AG5" s="65"/>
      <c r="AH5" s="65"/>
      <c r="AI5" s="67"/>
      <c r="AJ5" s="99"/>
      <c r="AK5" s="100"/>
    </row>
    <row r="6" spans="1:37" ht="24.75" customHeight="1">
      <c r="A6" s="96"/>
      <c r="B6" s="90"/>
      <c r="C6" s="90"/>
      <c r="D6" s="65"/>
      <c r="E6" s="91" t="s">
        <v>8</v>
      </c>
      <c r="F6" s="73" t="s">
        <v>21</v>
      </c>
      <c r="G6" s="73"/>
      <c r="H6" s="73"/>
      <c r="I6" s="73"/>
      <c r="J6" s="65"/>
      <c r="K6" s="87" t="s">
        <v>8</v>
      </c>
      <c r="L6" s="73" t="s">
        <v>107</v>
      </c>
      <c r="M6" s="73"/>
      <c r="N6" s="73"/>
      <c r="O6" s="73"/>
      <c r="P6" s="73"/>
      <c r="Q6" s="73"/>
      <c r="R6" s="65"/>
      <c r="S6" s="65"/>
      <c r="T6" s="65"/>
      <c r="U6" s="76" t="s">
        <v>16</v>
      </c>
      <c r="V6" s="73" t="s">
        <v>20</v>
      </c>
      <c r="W6" s="73"/>
      <c r="X6" s="73"/>
      <c r="Y6" s="73"/>
      <c r="Z6" s="65" t="s">
        <v>100</v>
      </c>
      <c r="AA6" s="65" t="s">
        <v>101</v>
      </c>
      <c r="AB6" s="75"/>
      <c r="AC6" s="65"/>
      <c r="AD6" s="65"/>
      <c r="AE6" s="71"/>
      <c r="AF6" s="63"/>
      <c r="AG6" s="65"/>
      <c r="AH6" s="65"/>
      <c r="AI6" s="67"/>
      <c r="AJ6" s="102" t="s">
        <v>166</v>
      </c>
      <c r="AK6" s="101" t="s">
        <v>167</v>
      </c>
    </row>
    <row r="7" spans="1:37" ht="38.25" customHeight="1">
      <c r="A7" s="96"/>
      <c r="B7" s="90"/>
      <c r="C7" s="90"/>
      <c r="D7" s="65"/>
      <c r="E7" s="91"/>
      <c r="F7" s="93" t="s">
        <v>9</v>
      </c>
      <c r="G7" s="94" t="s">
        <v>93</v>
      </c>
      <c r="H7" s="94"/>
      <c r="I7" s="94"/>
      <c r="J7" s="65"/>
      <c r="K7" s="87"/>
      <c r="L7" s="69" t="s">
        <v>6</v>
      </c>
      <c r="M7" s="69" t="s">
        <v>98</v>
      </c>
      <c r="N7" s="69" t="s">
        <v>99</v>
      </c>
      <c r="O7" s="73" t="s">
        <v>15</v>
      </c>
      <c r="P7" s="73"/>
      <c r="Q7" s="73"/>
      <c r="R7" s="65"/>
      <c r="S7" s="65"/>
      <c r="T7" s="65"/>
      <c r="U7" s="76"/>
      <c r="V7" s="65" t="s">
        <v>17</v>
      </c>
      <c r="W7" s="65" t="s">
        <v>18</v>
      </c>
      <c r="X7" s="73" t="s">
        <v>23</v>
      </c>
      <c r="Y7" s="73"/>
      <c r="Z7" s="65"/>
      <c r="AA7" s="65"/>
      <c r="AB7" s="75"/>
      <c r="AC7" s="65"/>
      <c r="AD7" s="65"/>
      <c r="AE7" s="71"/>
      <c r="AF7" s="63"/>
      <c r="AG7" s="65"/>
      <c r="AH7" s="65"/>
      <c r="AI7" s="67"/>
      <c r="AJ7" s="102"/>
      <c r="AK7" s="101"/>
    </row>
    <row r="8" spans="1:37" ht="16.5" customHeight="1">
      <c r="A8" s="96"/>
      <c r="B8" s="90"/>
      <c r="C8" s="90"/>
      <c r="D8" s="65"/>
      <c r="E8" s="91"/>
      <c r="F8" s="93"/>
      <c r="G8" s="93" t="s">
        <v>24</v>
      </c>
      <c r="H8" s="93" t="s">
        <v>10</v>
      </c>
      <c r="I8" s="93" t="s">
        <v>11</v>
      </c>
      <c r="J8" s="65"/>
      <c r="K8" s="87"/>
      <c r="L8" s="69"/>
      <c r="M8" s="69"/>
      <c r="N8" s="69"/>
      <c r="O8" s="94" t="s">
        <v>14</v>
      </c>
      <c r="P8" s="94"/>
      <c r="Q8" s="93" t="s">
        <v>13</v>
      </c>
      <c r="R8" s="65"/>
      <c r="S8" s="65"/>
      <c r="T8" s="65"/>
      <c r="U8" s="76"/>
      <c r="V8" s="65"/>
      <c r="W8" s="65"/>
      <c r="X8" s="65" t="s">
        <v>86</v>
      </c>
      <c r="Y8" s="65" t="s">
        <v>19</v>
      </c>
      <c r="Z8" s="65"/>
      <c r="AA8" s="65"/>
      <c r="AB8" s="75"/>
      <c r="AC8" s="65"/>
      <c r="AD8" s="65"/>
      <c r="AE8" s="71"/>
      <c r="AF8" s="63"/>
      <c r="AG8" s="65"/>
      <c r="AH8" s="65"/>
      <c r="AI8" s="67"/>
      <c r="AJ8" s="102"/>
      <c r="AK8" s="101"/>
    </row>
    <row r="9" spans="1:37" ht="12.75" customHeight="1">
      <c r="A9" s="96"/>
      <c r="B9" s="90"/>
      <c r="C9" s="90"/>
      <c r="D9" s="65"/>
      <c r="E9" s="91"/>
      <c r="F9" s="93"/>
      <c r="G9" s="93"/>
      <c r="H9" s="93"/>
      <c r="I9" s="93"/>
      <c r="J9" s="65"/>
      <c r="K9" s="87"/>
      <c r="L9" s="69"/>
      <c r="M9" s="69"/>
      <c r="N9" s="69"/>
      <c r="O9" s="93" t="s">
        <v>12</v>
      </c>
      <c r="P9" s="93" t="s">
        <v>22</v>
      </c>
      <c r="Q9" s="93"/>
      <c r="R9" s="65"/>
      <c r="S9" s="65"/>
      <c r="T9" s="65"/>
      <c r="U9" s="76"/>
      <c r="V9" s="65"/>
      <c r="W9" s="65"/>
      <c r="X9" s="65"/>
      <c r="Y9" s="65"/>
      <c r="Z9" s="65"/>
      <c r="AA9" s="65"/>
      <c r="AB9" s="75"/>
      <c r="AC9" s="65"/>
      <c r="AD9" s="65"/>
      <c r="AE9" s="71"/>
      <c r="AF9" s="63"/>
      <c r="AG9" s="65"/>
      <c r="AH9" s="65"/>
      <c r="AI9" s="67"/>
      <c r="AJ9" s="102"/>
      <c r="AK9" s="101"/>
    </row>
    <row r="10" spans="1:37" ht="60" customHeight="1">
      <c r="A10" s="96"/>
      <c r="B10" s="90"/>
      <c r="C10" s="90"/>
      <c r="D10" s="65"/>
      <c r="E10" s="91"/>
      <c r="F10" s="93"/>
      <c r="G10" s="93"/>
      <c r="H10" s="93"/>
      <c r="I10" s="93"/>
      <c r="J10" s="65"/>
      <c r="K10" s="87"/>
      <c r="L10" s="69"/>
      <c r="M10" s="69"/>
      <c r="N10" s="69"/>
      <c r="O10" s="93"/>
      <c r="P10" s="93"/>
      <c r="Q10" s="93"/>
      <c r="R10" s="65"/>
      <c r="S10" s="65"/>
      <c r="T10" s="65"/>
      <c r="U10" s="76"/>
      <c r="V10" s="65"/>
      <c r="W10" s="65"/>
      <c r="X10" s="65"/>
      <c r="Y10" s="65"/>
      <c r="Z10" s="65"/>
      <c r="AA10" s="65"/>
      <c r="AB10" s="75"/>
      <c r="AC10" s="65"/>
      <c r="AD10" s="65"/>
      <c r="AE10" s="71"/>
      <c r="AF10" s="63"/>
      <c r="AG10" s="65"/>
      <c r="AH10" s="65"/>
      <c r="AI10" s="67"/>
      <c r="AJ10" s="102"/>
      <c r="AK10" s="101"/>
    </row>
    <row r="11" spans="1:35" s="40" customFormat="1" ht="22.5" customHeight="1">
      <c r="A11" s="41">
        <v>1</v>
      </c>
      <c r="B11" s="92">
        <v>2</v>
      </c>
      <c r="C11" s="92"/>
      <c r="D11" s="42">
        <v>3</v>
      </c>
      <c r="E11" s="43" t="s">
        <v>162</v>
      </c>
      <c r="F11" s="42">
        <v>5</v>
      </c>
      <c r="G11" s="43">
        <v>6</v>
      </c>
      <c r="H11" s="42">
        <v>7</v>
      </c>
      <c r="I11" s="43">
        <v>8</v>
      </c>
      <c r="J11" s="42">
        <v>9</v>
      </c>
      <c r="K11" s="43" t="s">
        <v>163</v>
      </c>
      <c r="L11" s="43">
        <v>11</v>
      </c>
      <c r="M11" s="42">
        <v>12</v>
      </c>
      <c r="N11" s="43">
        <v>13</v>
      </c>
      <c r="O11" s="42">
        <v>14</v>
      </c>
      <c r="P11" s="43">
        <v>15</v>
      </c>
      <c r="Q11" s="42">
        <v>16</v>
      </c>
      <c r="R11" s="43">
        <v>17</v>
      </c>
      <c r="S11" s="42">
        <v>18</v>
      </c>
      <c r="T11" s="43">
        <v>19</v>
      </c>
      <c r="U11" s="42" t="s">
        <v>164</v>
      </c>
      <c r="V11" s="43">
        <v>21</v>
      </c>
      <c r="W11" s="42">
        <v>22</v>
      </c>
      <c r="X11" s="43">
        <v>23</v>
      </c>
      <c r="Y11" s="42">
        <v>24</v>
      </c>
      <c r="Z11" s="43">
        <v>25</v>
      </c>
      <c r="AA11" s="42">
        <v>26</v>
      </c>
      <c r="AB11" s="43">
        <v>27</v>
      </c>
      <c r="AC11" s="59">
        <v>28</v>
      </c>
      <c r="AD11" s="43">
        <v>29</v>
      </c>
      <c r="AE11" s="43">
        <v>30</v>
      </c>
      <c r="AF11" s="42">
        <v>31</v>
      </c>
      <c r="AG11" s="43">
        <v>32</v>
      </c>
      <c r="AH11" s="42">
        <v>33</v>
      </c>
      <c r="AI11" s="44">
        <v>34</v>
      </c>
    </row>
    <row r="12" spans="1:37" s="17" customFormat="1" ht="22.5" customHeight="1">
      <c r="A12" s="27">
        <v>1</v>
      </c>
      <c r="B12" s="79" t="s">
        <v>25</v>
      </c>
      <c r="C12" s="80"/>
      <c r="D12" s="28">
        <f>D13</f>
        <v>0</v>
      </c>
      <c r="E12" s="28">
        <f aca="true" t="shared" si="0" ref="E12:AI12">E13</f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45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45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45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0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30">
        <f t="shared" si="0"/>
        <v>0</v>
      </c>
      <c r="AJ12" s="54">
        <f>E12-AC12-AD12-AE12-AF12-AG12-AH12-AI12</f>
        <v>0</v>
      </c>
      <c r="AK12" s="54">
        <f>R12-(D12+E12-J12-K12)</f>
        <v>0</v>
      </c>
    </row>
    <row r="13" spans="1:37" s="3" customFormat="1" ht="22.5" customHeight="1" outlineLevel="1">
      <c r="A13" s="22" t="s">
        <v>109</v>
      </c>
      <c r="B13" s="97" t="s">
        <v>26</v>
      </c>
      <c r="C13" s="98"/>
      <c r="D13" s="23"/>
      <c r="E13" s="24"/>
      <c r="F13" s="23"/>
      <c r="G13" s="23"/>
      <c r="H13" s="23"/>
      <c r="I13" s="23"/>
      <c r="J13" s="23"/>
      <c r="K13" s="24">
        <f aca="true" t="shared" si="1" ref="K13:K76">L13+M13+N13+O13+Q13</f>
        <v>0</v>
      </c>
      <c r="L13" s="23"/>
      <c r="M13" s="23"/>
      <c r="N13" s="23"/>
      <c r="O13" s="23"/>
      <c r="P13" s="46"/>
      <c r="Q13" s="23"/>
      <c r="R13" s="23"/>
      <c r="S13" s="23"/>
      <c r="T13" s="46"/>
      <c r="U13" s="24">
        <f aca="true" t="shared" si="2" ref="U13:U76">V13+W13+X13+Y13</f>
        <v>0</v>
      </c>
      <c r="V13" s="23"/>
      <c r="W13" s="23"/>
      <c r="X13" s="23"/>
      <c r="Y13" s="23"/>
      <c r="Z13" s="23"/>
      <c r="AA13" s="23"/>
      <c r="AB13" s="46"/>
      <c r="AC13" s="25"/>
      <c r="AD13" s="25"/>
      <c r="AE13" s="25"/>
      <c r="AF13" s="25"/>
      <c r="AG13" s="25"/>
      <c r="AH13" s="25"/>
      <c r="AI13" s="26"/>
      <c r="AJ13" s="3">
        <f aca="true" t="shared" si="3" ref="AJ13:AJ48">E13-AC13-AD13-AE13-AF13-AG13-AH13-AI13</f>
        <v>0</v>
      </c>
      <c r="AK13" s="3">
        <f>(E13-J13-K13)-R13</f>
        <v>0</v>
      </c>
    </row>
    <row r="14" spans="1:37" s="17" customFormat="1" ht="22.5" customHeight="1">
      <c r="A14" s="27">
        <v>2</v>
      </c>
      <c r="B14" s="79" t="s">
        <v>27</v>
      </c>
      <c r="C14" s="80"/>
      <c r="D14" s="28">
        <v>67</v>
      </c>
      <c r="E14" s="28">
        <f aca="true" t="shared" si="4" ref="E14:AI14">E15+E16+E17+E18+E19+E20+E21+E22+E23+E24+E25</f>
        <v>101</v>
      </c>
      <c r="F14" s="28">
        <f t="shared" si="4"/>
        <v>0</v>
      </c>
      <c r="G14" s="28">
        <f t="shared" si="4"/>
        <v>27</v>
      </c>
      <c r="H14" s="28">
        <f t="shared" si="4"/>
        <v>2</v>
      </c>
      <c r="I14" s="28">
        <f t="shared" si="4"/>
        <v>72</v>
      </c>
      <c r="J14" s="28">
        <f t="shared" si="4"/>
        <v>3</v>
      </c>
      <c r="K14" s="28">
        <f t="shared" si="4"/>
        <v>145</v>
      </c>
      <c r="L14" s="28">
        <f t="shared" si="4"/>
        <v>1</v>
      </c>
      <c r="M14" s="28">
        <f t="shared" si="4"/>
        <v>4</v>
      </c>
      <c r="N14" s="28">
        <f t="shared" si="4"/>
        <v>66</v>
      </c>
      <c r="O14" s="28">
        <f t="shared" si="4"/>
        <v>74</v>
      </c>
      <c r="P14" s="45">
        <f t="shared" si="4"/>
        <v>483500</v>
      </c>
      <c r="Q14" s="28">
        <f t="shared" si="4"/>
        <v>0</v>
      </c>
      <c r="R14" s="28">
        <f>R15+R16+R17+R18+R19+R20+R21+R22+R23+R24+R25</f>
        <v>20</v>
      </c>
      <c r="S14" s="28">
        <f t="shared" si="4"/>
        <v>0</v>
      </c>
      <c r="T14" s="45">
        <f t="shared" si="4"/>
        <v>224913</v>
      </c>
      <c r="U14" s="28">
        <f t="shared" si="4"/>
        <v>4</v>
      </c>
      <c r="V14" s="28">
        <f t="shared" si="4"/>
        <v>0</v>
      </c>
      <c r="W14" s="28">
        <f t="shared" si="4"/>
        <v>0</v>
      </c>
      <c r="X14" s="28">
        <f t="shared" si="4"/>
        <v>4</v>
      </c>
      <c r="Y14" s="28">
        <f t="shared" si="4"/>
        <v>0</v>
      </c>
      <c r="Z14" s="28">
        <f t="shared" si="4"/>
        <v>1</v>
      </c>
      <c r="AA14" s="28">
        <f t="shared" si="4"/>
        <v>1</v>
      </c>
      <c r="AB14" s="45">
        <f t="shared" si="4"/>
        <v>96500</v>
      </c>
      <c r="AC14" s="29">
        <f t="shared" si="4"/>
        <v>43</v>
      </c>
      <c r="AD14" s="29">
        <f t="shared" si="4"/>
        <v>1</v>
      </c>
      <c r="AE14" s="29">
        <f t="shared" si="4"/>
        <v>57</v>
      </c>
      <c r="AF14" s="29">
        <f t="shared" si="4"/>
        <v>0</v>
      </c>
      <c r="AG14" s="29">
        <f t="shared" si="4"/>
        <v>0</v>
      </c>
      <c r="AH14" s="29">
        <f t="shared" si="4"/>
        <v>0</v>
      </c>
      <c r="AI14" s="30">
        <f t="shared" si="4"/>
        <v>0</v>
      </c>
      <c r="AJ14" s="17">
        <f t="shared" si="3"/>
        <v>0</v>
      </c>
      <c r="AK14" s="17">
        <f aca="true" t="shared" si="5" ref="AK14:AK48">R14-(D14+E14-J14-K14)</f>
        <v>0</v>
      </c>
    </row>
    <row r="15" spans="1:37" ht="22.5" customHeight="1" outlineLevel="1">
      <c r="A15" s="21" t="s">
        <v>110</v>
      </c>
      <c r="B15" s="78" t="s">
        <v>28</v>
      </c>
      <c r="C15" s="78"/>
      <c r="D15" s="12"/>
      <c r="E15" s="11">
        <v>4</v>
      </c>
      <c r="F15" s="12"/>
      <c r="G15" s="12"/>
      <c r="H15" s="12"/>
      <c r="I15" s="12">
        <v>4</v>
      </c>
      <c r="J15" s="12"/>
      <c r="K15" s="11">
        <v>4</v>
      </c>
      <c r="L15" s="12"/>
      <c r="M15" s="12"/>
      <c r="N15" s="12"/>
      <c r="O15" s="12">
        <v>4</v>
      </c>
      <c r="P15" s="47">
        <v>12000</v>
      </c>
      <c r="Q15" s="12"/>
      <c r="R15" s="12"/>
      <c r="S15" s="12"/>
      <c r="T15" s="47"/>
      <c r="U15" s="11">
        <f t="shared" si="2"/>
        <v>0</v>
      </c>
      <c r="V15" s="12"/>
      <c r="W15" s="12"/>
      <c r="X15" s="12"/>
      <c r="Y15" s="12"/>
      <c r="Z15" s="12"/>
      <c r="AA15" s="12"/>
      <c r="AB15" s="47"/>
      <c r="AC15" s="16">
        <v>4</v>
      </c>
      <c r="AD15" s="16"/>
      <c r="AE15" s="16"/>
      <c r="AF15" s="16"/>
      <c r="AG15" s="16"/>
      <c r="AH15" s="16"/>
      <c r="AI15" s="20"/>
      <c r="AJ15" s="2">
        <f t="shared" si="3"/>
        <v>0</v>
      </c>
      <c r="AK15" s="2">
        <f t="shared" si="5"/>
        <v>0</v>
      </c>
    </row>
    <row r="16" spans="1:37" ht="22.5" customHeight="1" outlineLevel="1">
      <c r="A16" s="19" t="s">
        <v>111</v>
      </c>
      <c r="B16" s="105" t="s">
        <v>29</v>
      </c>
      <c r="C16" s="78"/>
      <c r="D16" s="12">
        <v>62</v>
      </c>
      <c r="E16" s="11">
        <v>59</v>
      </c>
      <c r="F16" s="12"/>
      <c r="G16" s="12"/>
      <c r="H16" s="12"/>
      <c r="I16" s="12">
        <v>59</v>
      </c>
      <c r="J16" s="12"/>
      <c r="K16" s="11">
        <f>L16+M16+N16+O16+Q16</f>
        <v>107</v>
      </c>
      <c r="L16" s="12">
        <v>1</v>
      </c>
      <c r="M16" s="12">
        <v>3</v>
      </c>
      <c r="N16" s="12">
        <v>47</v>
      </c>
      <c r="O16" s="12">
        <v>56</v>
      </c>
      <c r="P16" s="47">
        <v>448000</v>
      </c>
      <c r="Q16" s="12"/>
      <c r="R16" s="12">
        <v>14</v>
      </c>
      <c r="S16" s="12"/>
      <c r="T16" s="47">
        <v>221913</v>
      </c>
      <c r="U16" s="11">
        <f t="shared" si="2"/>
        <v>4</v>
      </c>
      <c r="V16" s="12"/>
      <c r="W16" s="12"/>
      <c r="X16" s="12">
        <v>4</v>
      </c>
      <c r="Y16" s="12"/>
      <c r="Z16" s="12"/>
      <c r="AA16" s="12"/>
      <c r="AB16" s="47">
        <v>95000</v>
      </c>
      <c r="AC16" s="16">
        <v>12</v>
      </c>
      <c r="AD16" s="16">
        <v>1</v>
      </c>
      <c r="AE16" s="16">
        <v>46</v>
      </c>
      <c r="AF16" s="16"/>
      <c r="AG16" s="16"/>
      <c r="AH16" s="16"/>
      <c r="AI16" s="20"/>
      <c r="AJ16" s="2">
        <f t="shared" si="3"/>
        <v>0</v>
      </c>
      <c r="AK16" s="2">
        <f t="shared" si="5"/>
        <v>0</v>
      </c>
    </row>
    <row r="17" spans="1:37" ht="22.5" customHeight="1" outlineLevel="1">
      <c r="A17" s="21" t="s">
        <v>112</v>
      </c>
      <c r="B17" s="77" t="s">
        <v>31</v>
      </c>
      <c r="C17" s="77"/>
      <c r="D17" s="12"/>
      <c r="E17" s="11">
        <f aca="true" t="shared" si="6" ref="E17:E77">F17+G17+H17+I17</f>
        <v>0</v>
      </c>
      <c r="F17" s="12"/>
      <c r="G17" s="12"/>
      <c r="H17" s="12"/>
      <c r="I17" s="12"/>
      <c r="J17" s="12"/>
      <c r="K17" s="11">
        <f t="shared" si="1"/>
        <v>0</v>
      </c>
      <c r="L17" s="12"/>
      <c r="M17" s="12"/>
      <c r="N17" s="12"/>
      <c r="O17" s="12"/>
      <c r="P17" s="47"/>
      <c r="Q17" s="12"/>
      <c r="R17" s="12"/>
      <c r="S17" s="12"/>
      <c r="T17" s="47"/>
      <c r="U17" s="11">
        <f t="shared" si="2"/>
        <v>0</v>
      </c>
      <c r="V17" s="12"/>
      <c r="W17" s="12"/>
      <c r="X17" s="12"/>
      <c r="Y17" s="12"/>
      <c r="Z17" s="12"/>
      <c r="AA17" s="12"/>
      <c r="AB17" s="47"/>
      <c r="AC17" s="16"/>
      <c r="AD17" s="16"/>
      <c r="AE17" s="16"/>
      <c r="AF17" s="16"/>
      <c r="AG17" s="16"/>
      <c r="AH17" s="16"/>
      <c r="AI17" s="20"/>
      <c r="AJ17" s="2">
        <f t="shared" si="3"/>
        <v>0</v>
      </c>
      <c r="AK17" s="2">
        <f t="shared" si="5"/>
        <v>0</v>
      </c>
    </row>
    <row r="18" spans="1:37" ht="22.5" customHeight="1" outlineLevel="1">
      <c r="A18" s="21" t="s">
        <v>113</v>
      </c>
      <c r="B18" s="78" t="s">
        <v>30</v>
      </c>
      <c r="C18" s="78"/>
      <c r="D18" s="12">
        <v>1</v>
      </c>
      <c r="E18" s="11">
        <f t="shared" si="6"/>
        <v>10</v>
      </c>
      <c r="F18" s="12"/>
      <c r="G18" s="12">
        <v>9</v>
      </c>
      <c r="H18" s="12"/>
      <c r="I18" s="12">
        <v>1</v>
      </c>
      <c r="J18" s="12"/>
      <c r="K18" s="11">
        <f t="shared" si="1"/>
        <v>6</v>
      </c>
      <c r="L18" s="12"/>
      <c r="M18" s="12"/>
      <c r="N18" s="12">
        <v>4</v>
      </c>
      <c r="O18" s="12">
        <v>2</v>
      </c>
      <c r="P18" s="47">
        <v>3000</v>
      </c>
      <c r="Q18" s="12"/>
      <c r="R18" s="12">
        <v>5</v>
      </c>
      <c r="S18" s="12"/>
      <c r="T18" s="47"/>
      <c r="U18" s="11">
        <f t="shared" si="2"/>
        <v>0</v>
      </c>
      <c r="V18" s="12"/>
      <c r="W18" s="12"/>
      <c r="X18" s="12"/>
      <c r="Y18" s="12"/>
      <c r="Z18" s="12"/>
      <c r="AA18" s="12"/>
      <c r="AB18" s="47"/>
      <c r="AC18" s="16">
        <v>8</v>
      </c>
      <c r="AD18" s="16"/>
      <c r="AE18" s="16">
        <v>2</v>
      </c>
      <c r="AF18" s="16"/>
      <c r="AG18" s="16"/>
      <c r="AH18" s="16"/>
      <c r="AI18" s="20"/>
      <c r="AJ18" s="2">
        <f t="shared" si="3"/>
        <v>0</v>
      </c>
      <c r="AK18" s="2">
        <f t="shared" si="5"/>
        <v>0</v>
      </c>
    </row>
    <row r="19" spans="1:45" s="52" customFormat="1" ht="22.5" customHeight="1" outlineLevel="1">
      <c r="A19" s="21" t="s">
        <v>114</v>
      </c>
      <c r="B19" s="77" t="s">
        <v>32</v>
      </c>
      <c r="C19" s="77"/>
      <c r="D19" s="12"/>
      <c r="E19" s="11">
        <f t="shared" si="6"/>
        <v>0</v>
      </c>
      <c r="F19" s="12"/>
      <c r="G19" s="12"/>
      <c r="H19" s="12"/>
      <c r="I19" s="12"/>
      <c r="J19" s="12"/>
      <c r="K19" s="11">
        <f t="shared" si="1"/>
        <v>0</v>
      </c>
      <c r="L19" s="12"/>
      <c r="M19" s="12"/>
      <c r="N19" s="12"/>
      <c r="O19" s="12"/>
      <c r="P19" s="47"/>
      <c r="Q19" s="12"/>
      <c r="R19" s="12"/>
      <c r="S19" s="12"/>
      <c r="T19" s="47"/>
      <c r="U19" s="11">
        <f t="shared" si="2"/>
        <v>0</v>
      </c>
      <c r="V19" s="12"/>
      <c r="W19" s="12"/>
      <c r="X19" s="12"/>
      <c r="Y19" s="12"/>
      <c r="Z19" s="12"/>
      <c r="AA19" s="12"/>
      <c r="AB19" s="47"/>
      <c r="AC19" s="16"/>
      <c r="AD19" s="16"/>
      <c r="AE19" s="16"/>
      <c r="AF19" s="16"/>
      <c r="AG19" s="16"/>
      <c r="AH19" s="16"/>
      <c r="AI19" s="20"/>
      <c r="AJ19" s="51">
        <f t="shared" si="3"/>
        <v>0</v>
      </c>
      <c r="AK19" s="51">
        <f t="shared" si="5"/>
        <v>0</v>
      </c>
      <c r="AL19" s="51"/>
      <c r="AM19" s="51"/>
      <c r="AN19" s="51"/>
      <c r="AO19" s="51"/>
      <c r="AP19" s="51"/>
      <c r="AQ19" s="51"/>
      <c r="AR19" s="51"/>
      <c r="AS19" s="51"/>
    </row>
    <row r="20" spans="1:45" ht="22.5" customHeight="1" outlineLevel="1">
      <c r="A20" s="21" t="s">
        <v>115</v>
      </c>
      <c r="B20" s="77" t="s">
        <v>90</v>
      </c>
      <c r="C20" s="77"/>
      <c r="D20" s="12">
        <v>1</v>
      </c>
      <c r="E20" s="11">
        <f t="shared" si="6"/>
        <v>3</v>
      </c>
      <c r="F20" s="12"/>
      <c r="G20" s="12">
        <v>3</v>
      </c>
      <c r="H20" s="12"/>
      <c r="I20" s="12"/>
      <c r="J20" s="12">
        <v>2</v>
      </c>
      <c r="K20" s="11">
        <f t="shared" si="1"/>
        <v>2</v>
      </c>
      <c r="L20" s="12"/>
      <c r="M20" s="12"/>
      <c r="N20" s="12"/>
      <c r="O20" s="12">
        <v>2</v>
      </c>
      <c r="P20" s="47">
        <v>11000</v>
      </c>
      <c r="Q20" s="12"/>
      <c r="R20" s="12"/>
      <c r="S20" s="12"/>
      <c r="T20" s="47"/>
      <c r="U20" s="11">
        <f t="shared" si="2"/>
        <v>0</v>
      </c>
      <c r="V20" s="12"/>
      <c r="W20" s="12"/>
      <c r="X20" s="12"/>
      <c r="Y20" s="12"/>
      <c r="Z20" s="12"/>
      <c r="AA20" s="12"/>
      <c r="AB20" s="47"/>
      <c r="AC20" s="16">
        <v>3</v>
      </c>
      <c r="AD20" s="16"/>
      <c r="AE20" s="16"/>
      <c r="AF20" s="16"/>
      <c r="AG20" s="16"/>
      <c r="AH20" s="16"/>
      <c r="AI20" s="20"/>
      <c r="AJ20" s="5">
        <f t="shared" si="3"/>
        <v>0</v>
      </c>
      <c r="AK20" s="5">
        <f t="shared" si="5"/>
        <v>0</v>
      </c>
      <c r="AL20" s="5"/>
      <c r="AM20" s="5"/>
      <c r="AN20" s="5"/>
      <c r="AO20" s="5"/>
      <c r="AP20" s="5"/>
      <c r="AQ20" s="5"/>
      <c r="AR20" s="5"/>
      <c r="AS20" s="5"/>
    </row>
    <row r="21" spans="1:45" ht="22.5" customHeight="1" outlineLevel="1">
      <c r="A21" s="21" t="s">
        <v>116</v>
      </c>
      <c r="B21" s="78" t="s">
        <v>33</v>
      </c>
      <c r="C21" s="78"/>
      <c r="D21" s="12"/>
      <c r="E21" s="11">
        <f t="shared" si="6"/>
        <v>8</v>
      </c>
      <c r="F21" s="12"/>
      <c r="G21" s="12">
        <v>4</v>
      </c>
      <c r="H21" s="12"/>
      <c r="I21" s="12">
        <v>4</v>
      </c>
      <c r="J21" s="12">
        <v>1</v>
      </c>
      <c r="K21" s="11">
        <f t="shared" si="1"/>
        <v>7</v>
      </c>
      <c r="L21" s="12"/>
      <c r="M21" s="12">
        <v>1</v>
      </c>
      <c r="N21" s="12">
        <v>3</v>
      </c>
      <c r="O21" s="12">
        <v>3</v>
      </c>
      <c r="P21" s="47">
        <v>3000</v>
      </c>
      <c r="Q21" s="12"/>
      <c r="R21" s="12"/>
      <c r="S21" s="12"/>
      <c r="T21" s="47"/>
      <c r="U21" s="11">
        <f t="shared" si="2"/>
        <v>0</v>
      </c>
      <c r="V21" s="12"/>
      <c r="W21" s="12"/>
      <c r="X21" s="12"/>
      <c r="Y21" s="12"/>
      <c r="Z21" s="12">
        <v>1</v>
      </c>
      <c r="AA21" s="12">
        <v>1</v>
      </c>
      <c r="AB21" s="47">
        <v>1500</v>
      </c>
      <c r="AC21" s="16">
        <v>6</v>
      </c>
      <c r="AD21" s="16"/>
      <c r="AE21" s="16">
        <v>2</v>
      </c>
      <c r="AF21" s="16"/>
      <c r="AG21" s="16"/>
      <c r="AH21" s="16"/>
      <c r="AI21" s="20"/>
      <c r="AJ21" s="5">
        <f t="shared" si="3"/>
        <v>0</v>
      </c>
      <c r="AK21" s="5">
        <f t="shared" si="5"/>
        <v>0</v>
      </c>
      <c r="AL21" s="5"/>
      <c r="AM21" s="5"/>
      <c r="AN21" s="5"/>
      <c r="AO21" s="5"/>
      <c r="AP21" s="5"/>
      <c r="AQ21" s="5"/>
      <c r="AR21" s="5"/>
      <c r="AS21" s="5"/>
    </row>
    <row r="22" spans="1:45" ht="22.5" customHeight="1" outlineLevel="1">
      <c r="A22" s="21" t="s">
        <v>117</v>
      </c>
      <c r="B22" s="78" t="s">
        <v>34</v>
      </c>
      <c r="C22" s="78"/>
      <c r="D22" s="12">
        <v>3</v>
      </c>
      <c r="E22" s="11">
        <f t="shared" si="6"/>
        <v>10</v>
      </c>
      <c r="F22" s="12"/>
      <c r="G22" s="12">
        <v>10</v>
      </c>
      <c r="H22" s="12"/>
      <c r="I22" s="12"/>
      <c r="J22" s="12"/>
      <c r="K22" s="11">
        <f t="shared" si="1"/>
        <v>12</v>
      </c>
      <c r="L22" s="12"/>
      <c r="M22" s="12"/>
      <c r="N22" s="12">
        <v>12</v>
      </c>
      <c r="O22" s="12"/>
      <c r="P22" s="47"/>
      <c r="Q22" s="12"/>
      <c r="R22" s="12">
        <v>1</v>
      </c>
      <c r="S22" s="12"/>
      <c r="T22" s="47"/>
      <c r="U22" s="11">
        <f t="shared" si="2"/>
        <v>0</v>
      </c>
      <c r="V22" s="12"/>
      <c r="W22" s="12"/>
      <c r="X22" s="12"/>
      <c r="Y22" s="12"/>
      <c r="Z22" s="12"/>
      <c r="AA22" s="12"/>
      <c r="AB22" s="47"/>
      <c r="AC22" s="16">
        <v>7</v>
      </c>
      <c r="AD22" s="16"/>
      <c r="AE22" s="16">
        <v>3</v>
      </c>
      <c r="AF22" s="16"/>
      <c r="AG22" s="16"/>
      <c r="AH22" s="16"/>
      <c r="AI22" s="20"/>
      <c r="AJ22" s="5">
        <f t="shared" si="3"/>
        <v>0</v>
      </c>
      <c r="AK22" s="5">
        <f t="shared" si="5"/>
        <v>0</v>
      </c>
      <c r="AL22" s="5"/>
      <c r="AM22" s="5"/>
      <c r="AN22" s="5"/>
      <c r="AO22" s="5"/>
      <c r="AP22" s="5"/>
      <c r="AQ22" s="5"/>
      <c r="AR22" s="5"/>
      <c r="AS22" s="5"/>
    </row>
    <row r="23" spans="1:45" ht="22.5" customHeight="1" outlineLevel="1">
      <c r="A23" s="21" t="s">
        <v>118</v>
      </c>
      <c r="B23" s="78" t="s">
        <v>35</v>
      </c>
      <c r="C23" s="78"/>
      <c r="D23" s="12"/>
      <c r="E23" s="11">
        <f t="shared" si="6"/>
        <v>1</v>
      </c>
      <c r="F23" s="12"/>
      <c r="G23" s="12"/>
      <c r="H23" s="12"/>
      <c r="I23" s="12">
        <v>1</v>
      </c>
      <c r="J23" s="12"/>
      <c r="K23" s="11">
        <f t="shared" si="1"/>
        <v>1</v>
      </c>
      <c r="L23" s="12"/>
      <c r="M23" s="12"/>
      <c r="N23" s="12"/>
      <c r="O23" s="12">
        <v>1</v>
      </c>
      <c r="P23" s="47">
        <v>1000</v>
      </c>
      <c r="Q23" s="12"/>
      <c r="R23" s="12"/>
      <c r="S23" s="12"/>
      <c r="T23" s="47"/>
      <c r="U23" s="11">
        <f t="shared" si="2"/>
        <v>0</v>
      </c>
      <c r="V23" s="12"/>
      <c r="W23" s="12"/>
      <c r="X23" s="12"/>
      <c r="Y23" s="12"/>
      <c r="Z23" s="12"/>
      <c r="AA23" s="12"/>
      <c r="AB23" s="47"/>
      <c r="AC23" s="16">
        <v>1</v>
      </c>
      <c r="AD23" s="16"/>
      <c r="AE23" s="16"/>
      <c r="AF23" s="16"/>
      <c r="AG23" s="16"/>
      <c r="AH23" s="16"/>
      <c r="AI23" s="20"/>
      <c r="AJ23" s="5">
        <f t="shared" si="3"/>
        <v>0</v>
      </c>
      <c r="AK23" s="5">
        <f t="shared" si="5"/>
        <v>0</v>
      </c>
      <c r="AL23" s="5"/>
      <c r="AM23" s="5"/>
      <c r="AN23" s="5"/>
      <c r="AO23" s="5"/>
      <c r="AP23" s="5"/>
      <c r="AQ23" s="5"/>
      <c r="AR23" s="5"/>
      <c r="AS23" s="5"/>
    </row>
    <row r="24" spans="1:45" ht="22.5" customHeight="1" outlineLevel="1">
      <c r="A24" s="21" t="s">
        <v>119</v>
      </c>
      <c r="B24" s="78" t="s">
        <v>36</v>
      </c>
      <c r="C24" s="78"/>
      <c r="D24" s="12"/>
      <c r="E24" s="11">
        <f t="shared" si="6"/>
        <v>3</v>
      </c>
      <c r="F24" s="12"/>
      <c r="G24" s="12"/>
      <c r="H24" s="12"/>
      <c r="I24" s="12">
        <v>3</v>
      </c>
      <c r="J24" s="12"/>
      <c r="K24" s="11">
        <f t="shared" si="1"/>
        <v>3</v>
      </c>
      <c r="L24" s="12"/>
      <c r="M24" s="12"/>
      <c r="N24" s="12"/>
      <c r="O24" s="12">
        <v>3</v>
      </c>
      <c r="P24" s="47">
        <v>1000</v>
      </c>
      <c r="Q24" s="12"/>
      <c r="R24" s="12"/>
      <c r="S24" s="12"/>
      <c r="T24" s="47"/>
      <c r="U24" s="11">
        <f t="shared" si="2"/>
        <v>0</v>
      </c>
      <c r="V24" s="12"/>
      <c r="W24" s="12"/>
      <c r="X24" s="12"/>
      <c r="Y24" s="12"/>
      <c r="Z24" s="12"/>
      <c r="AA24" s="12"/>
      <c r="AB24" s="47"/>
      <c r="AC24" s="16"/>
      <c r="AD24" s="16"/>
      <c r="AE24" s="16">
        <v>3</v>
      </c>
      <c r="AF24" s="16"/>
      <c r="AG24" s="16"/>
      <c r="AH24" s="16"/>
      <c r="AI24" s="20"/>
      <c r="AJ24" s="5">
        <f t="shared" si="3"/>
        <v>0</v>
      </c>
      <c r="AK24" s="5">
        <f t="shared" si="5"/>
        <v>0</v>
      </c>
      <c r="AL24" s="5"/>
      <c r="AM24" s="5"/>
      <c r="AN24" s="5"/>
      <c r="AO24" s="5"/>
      <c r="AP24" s="5"/>
      <c r="AQ24" s="5"/>
      <c r="AR24" s="5"/>
      <c r="AS24" s="5"/>
    </row>
    <row r="25" spans="1:45" ht="22.5" customHeight="1" outlineLevel="1">
      <c r="A25" s="34" t="s">
        <v>120</v>
      </c>
      <c r="B25" s="35" t="s">
        <v>108</v>
      </c>
      <c r="C25" s="35"/>
      <c r="D25" s="36"/>
      <c r="E25" s="37">
        <v>3</v>
      </c>
      <c r="F25" s="36"/>
      <c r="G25" s="36">
        <v>1</v>
      </c>
      <c r="H25" s="36">
        <v>2</v>
      </c>
      <c r="I25" s="36"/>
      <c r="J25" s="36"/>
      <c r="K25" s="37">
        <f t="shared" si="1"/>
        <v>3</v>
      </c>
      <c r="L25" s="36"/>
      <c r="M25" s="36"/>
      <c r="N25" s="36"/>
      <c r="O25" s="36">
        <v>3</v>
      </c>
      <c r="P25" s="48">
        <v>4500</v>
      </c>
      <c r="Q25" s="36"/>
      <c r="R25" s="36"/>
      <c r="S25" s="36"/>
      <c r="T25" s="48">
        <v>3000</v>
      </c>
      <c r="U25" s="37">
        <f t="shared" si="2"/>
        <v>0</v>
      </c>
      <c r="V25" s="36"/>
      <c r="W25" s="36"/>
      <c r="X25" s="36"/>
      <c r="Y25" s="36"/>
      <c r="Z25" s="36"/>
      <c r="AA25" s="36"/>
      <c r="AB25" s="48"/>
      <c r="AC25" s="38">
        <v>2</v>
      </c>
      <c r="AD25" s="38"/>
      <c r="AE25" s="38">
        <v>1</v>
      </c>
      <c r="AF25" s="38"/>
      <c r="AG25" s="38"/>
      <c r="AH25" s="38"/>
      <c r="AI25" s="39"/>
      <c r="AJ25" s="5">
        <v>0</v>
      </c>
      <c r="AK25" s="5">
        <v>0</v>
      </c>
      <c r="AL25" s="5"/>
      <c r="AM25" s="5"/>
      <c r="AN25" s="5"/>
      <c r="AO25" s="5"/>
      <c r="AP25" s="5"/>
      <c r="AQ25" s="5"/>
      <c r="AR25" s="5"/>
      <c r="AS25" s="5"/>
    </row>
    <row r="26" spans="1:37" s="17" customFormat="1" ht="22.5" customHeight="1">
      <c r="A26" s="27">
        <v>3</v>
      </c>
      <c r="B26" s="79" t="s">
        <v>37</v>
      </c>
      <c r="C26" s="80"/>
      <c r="D26" s="28">
        <f>D27+D28</f>
        <v>1</v>
      </c>
      <c r="E26" s="28">
        <f aca="true" t="shared" si="7" ref="E26:AI26">E27+E28</f>
        <v>29</v>
      </c>
      <c r="F26" s="28">
        <f t="shared" si="7"/>
        <v>0</v>
      </c>
      <c r="G26" s="28">
        <f t="shared" si="7"/>
        <v>28</v>
      </c>
      <c r="H26" s="28">
        <f t="shared" si="7"/>
        <v>0</v>
      </c>
      <c r="I26" s="28">
        <f t="shared" si="7"/>
        <v>1</v>
      </c>
      <c r="J26" s="28">
        <f t="shared" si="7"/>
        <v>0</v>
      </c>
      <c r="K26" s="28">
        <f t="shared" si="7"/>
        <v>28</v>
      </c>
      <c r="L26" s="28">
        <f t="shared" si="7"/>
        <v>0</v>
      </c>
      <c r="M26" s="28">
        <f t="shared" si="7"/>
        <v>2</v>
      </c>
      <c r="N26" s="28">
        <f t="shared" si="7"/>
        <v>16</v>
      </c>
      <c r="O26" s="28">
        <f t="shared" si="7"/>
        <v>10</v>
      </c>
      <c r="P26" s="45">
        <f t="shared" si="7"/>
        <v>16000</v>
      </c>
      <c r="Q26" s="28">
        <f t="shared" si="7"/>
        <v>0</v>
      </c>
      <c r="R26" s="28">
        <f t="shared" si="7"/>
        <v>2</v>
      </c>
      <c r="S26" s="28">
        <f t="shared" si="7"/>
        <v>12</v>
      </c>
      <c r="T26" s="45">
        <f t="shared" si="7"/>
        <v>17438.5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45">
        <f t="shared" si="7"/>
        <v>0</v>
      </c>
      <c r="AC26" s="29">
        <f t="shared" si="7"/>
        <v>28</v>
      </c>
      <c r="AD26" s="29">
        <f t="shared" si="7"/>
        <v>0</v>
      </c>
      <c r="AE26" s="29">
        <f t="shared" si="7"/>
        <v>1</v>
      </c>
      <c r="AF26" s="29">
        <f t="shared" si="7"/>
        <v>0</v>
      </c>
      <c r="AG26" s="29">
        <f t="shared" si="7"/>
        <v>0</v>
      </c>
      <c r="AH26" s="29">
        <f t="shared" si="7"/>
        <v>0</v>
      </c>
      <c r="AI26" s="30">
        <f t="shared" si="7"/>
        <v>0</v>
      </c>
      <c r="AJ26" s="17">
        <f t="shared" si="3"/>
        <v>0</v>
      </c>
      <c r="AK26" s="17">
        <f t="shared" si="5"/>
        <v>0</v>
      </c>
    </row>
    <row r="27" spans="1:37" s="49" customFormat="1" ht="22.5" customHeight="1" outlineLevel="1">
      <c r="A27" s="21" t="s">
        <v>121</v>
      </c>
      <c r="B27" s="78" t="s">
        <v>38</v>
      </c>
      <c r="C27" s="78"/>
      <c r="D27" s="14">
        <v>1</v>
      </c>
      <c r="E27" s="13">
        <v>29</v>
      </c>
      <c r="F27" s="14"/>
      <c r="G27" s="14">
        <v>28</v>
      </c>
      <c r="H27" s="14"/>
      <c r="I27" s="14">
        <v>1</v>
      </c>
      <c r="J27" s="14"/>
      <c r="K27" s="13">
        <f t="shared" si="1"/>
        <v>28</v>
      </c>
      <c r="L27" s="14"/>
      <c r="M27" s="14">
        <v>2</v>
      </c>
      <c r="N27" s="14">
        <v>16</v>
      </c>
      <c r="O27" s="14">
        <v>10</v>
      </c>
      <c r="P27" s="47">
        <v>16000</v>
      </c>
      <c r="Q27" s="14"/>
      <c r="R27" s="14">
        <v>2</v>
      </c>
      <c r="S27" s="14">
        <v>12</v>
      </c>
      <c r="T27" s="47">
        <v>17438.5</v>
      </c>
      <c r="U27" s="13">
        <f t="shared" si="2"/>
        <v>0</v>
      </c>
      <c r="V27" s="14"/>
      <c r="W27" s="14"/>
      <c r="X27" s="14"/>
      <c r="Y27" s="14"/>
      <c r="Z27" s="14"/>
      <c r="AA27" s="14"/>
      <c r="AB27" s="47"/>
      <c r="AC27" s="16">
        <v>28</v>
      </c>
      <c r="AD27" s="16"/>
      <c r="AE27" s="16">
        <v>1</v>
      </c>
      <c r="AF27" s="16"/>
      <c r="AG27" s="16"/>
      <c r="AH27" s="16"/>
      <c r="AI27" s="20"/>
      <c r="AJ27" s="49">
        <f t="shared" si="3"/>
        <v>0</v>
      </c>
      <c r="AK27" s="49">
        <f t="shared" si="5"/>
        <v>0</v>
      </c>
    </row>
    <row r="28" spans="1:37" ht="22.5" customHeight="1" outlineLevel="1">
      <c r="A28" s="21" t="s">
        <v>122</v>
      </c>
      <c r="B28" s="77" t="s">
        <v>39</v>
      </c>
      <c r="C28" s="77"/>
      <c r="D28" s="14"/>
      <c r="E28" s="13"/>
      <c r="F28" s="14"/>
      <c r="G28" s="14"/>
      <c r="H28" s="14"/>
      <c r="I28" s="14"/>
      <c r="J28" s="14"/>
      <c r="K28" s="13">
        <f t="shared" si="1"/>
        <v>0</v>
      </c>
      <c r="L28" s="14"/>
      <c r="M28" s="14"/>
      <c r="N28" s="14"/>
      <c r="O28" s="14"/>
      <c r="P28" s="47"/>
      <c r="Q28" s="14"/>
      <c r="R28" s="14"/>
      <c r="S28" s="14"/>
      <c r="T28" s="47"/>
      <c r="U28" s="13">
        <f t="shared" si="2"/>
        <v>0</v>
      </c>
      <c r="V28" s="14"/>
      <c r="W28" s="14"/>
      <c r="X28" s="14"/>
      <c r="Y28" s="14"/>
      <c r="Z28" s="14"/>
      <c r="AA28" s="14"/>
      <c r="AB28" s="47"/>
      <c r="AC28" s="16"/>
      <c r="AD28" s="16"/>
      <c r="AE28" s="16"/>
      <c r="AF28" s="16"/>
      <c r="AG28" s="16"/>
      <c r="AH28" s="16"/>
      <c r="AI28" s="20"/>
      <c r="AJ28" s="2">
        <f t="shared" si="3"/>
        <v>0</v>
      </c>
      <c r="AK28" s="2">
        <f t="shared" si="5"/>
        <v>0</v>
      </c>
    </row>
    <row r="29" spans="1:37" s="17" customFormat="1" ht="22.5" customHeight="1">
      <c r="A29" s="27">
        <v>4</v>
      </c>
      <c r="B29" s="79" t="s">
        <v>40</v>
      </c>
      <c r="C29" s="80"/>
      <c r="D29" s="28">
        <f>D30+D31+D32</f>
        <v>0</v>
      </c>
      <c r="E29" s="28">
        <f aca="true" t="shared" si="8" ref="E29:AI29">E30+E31+E32</f>
        <v>3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3</v>
      </c>
      <c r="J29" s="28">
        <f t="shared" si="8"/>
        <v>0</v>
      </c>
      <c r="K29" s="28">
        <f t="shared" si="8"/>
        <v>3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45">
        <f t="shared" si="8"/>
        <v>0</v>
      </c>
      <c r="Q29" s="28">
        <f t="shared" si="8"/>
        <v>3</v>
      </c>
      <c r="R29" s="28">
        <f t="shared" si="8"/>
        <v>0</v>
      </c>
      <c r="S29" s="28">
        <f t="shared" si="8"/>
        <v>0</v>
      </c>
      <c r="T29" s="45">
        <f t="shared" si="8"/>
        <v>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45">
        <f t="shared" si="8"/>
        <v>0</v>
      </c>
      <c r="AC29" s="29">
        <f t="shared" si="8"/>
        <v>1</v>
      </c>
      <c r="AD29" s="29">
        <f t="shared" si="8"/>
        <v>0</v>
      </c>
      <c r="AE29" s="29">
        <f t="shared" si="8"/>
        <v>2</v>
      </c>
      <c r="AF29" s="29">
        <f t="shared" si="8"/>
        <v>0</v>
      </c>
      <c r="AG29" s="29">
        <f t="shared" si="8"/>
        <v>0</v>
      </c>
      <c r="AH29" s="29">
        <f t="shared" si="8"/>
        <v>0</v>
      </c>
      <c r="AI29" s="30">
        <f t="shared" si="8"/>
        <v>0</v>
      </c>
      <c r="AJ29" s="17">
        <f t="shared" si="3"/>
        <v>0</v>
      </c>
      <c r="AK29" s="17">
        <f t="shared" si="5"/>
        <v>0</v>
      </c>
    </row>
    <row r="30" spans="1:37" s="53" customFormat="1" ht="22.5" customHeight="1" outlineLevel="1">
      <c r="A30" s="21" t="s">
        <v>123</v>
      </c>
      <c r="B30" s="77" t="s">
        <v>106</v>
      </c>
      <c r="C30" s="77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1"/>
        <v>0</v>
      </c>
      <c r="L30" s="14"/>
      <c r="M30" s="14"/>
      <c r="N30" s="14"/>
      <c r="O30" s="14"/>
      <c r="P30" s="47"/>
      <c r="Q30" s="14"/>
      <c r="R30" s="14"/>
      <c r="S30" s="14"/>
      <c r="T30" s="47"/>
      <c r="U30" s="13">
        <f t="shared" si="2"/>
        <v>0</v>
      </c>
      <c r="V30" s="14"/>
      <c r="W30" s="14"/>
      <c r="X30" s="14"/>
      <c r="Y30" s="14"/>
      <c r="Z30" s="14"/>
      <c r="AA30" s="14"/>
      <c r="AB30" s="47"/>
      <c r="AC30" s="16"/>
      <c r="AD30" s="16"/>
      <c r="AE30" s="16"/>
      <c r="AF30" s="16"/>
      <c r="AG30" s="16"/>
      <c r="AH30" s="16"/>
      <c r="AI30" s="20"/>
      <c r="AJ30" s="53">
        <f t="shared" si="3"/>
        <v>0</v>
      </c>
      <c r="AK30" s="53">
        <f t="shared" si="5"/>
        <v>0</v>
      </c>
    </row>
    <row r="31" spans="1:37" s="52" customFormat="1" ht="22.5" customHeight="1" outlineLevel="1">
      <c r="A31" s="21" t="s">
        <v>124</v>
      </c>
      <c r="B31" s="77" t="s">
        <v>41</v>
      </c>
      <c r="C31" s="77"/>
      <c r="D31" s="14"/>
      <c r="E31" s="13">
        <f t="shared" si="6"/>
        <v>0</v>
      </c>
      <c r="F31" s="14"/>
      <c r="G31" s="14"/>
      <c r="H31" s="14"/>
      <c r="I31" s="14"/>
      <c r="J31" s="14"/>
      <c r="K31" s="13">
        <f t="shared" si="1"/>
        <v>0</v>
      </c>
      <c r="L31" s="14"/>
      <c r="M31" s="14"/>
      <c r="N31" s="14"/>
      <c r="O31" s="14"/>
      <c r="P31" s="47"/>
      <c r="Q31" s="14"/>
      <c r="R31" s="14"/>
      <c r="S31" s="14"/>
      <c r="T31" s="47"/>
      <c r="U31" s="13">
        <f t="shared" si="2"/>
        <v>0</v>
      </c>
      <c r="V31" s="14"/>
      <c r="W31" s="14"/>
      <c r="X31" s="14"/>
      <c r="Y31" s="14"/>
      <c r="Z31" s="14"/>
      <c r="AA31" s="14"/>
      <c r="AB31" s="47"/>
      <c r="AC31" s="16"/>
      <c r="AD31" s="16"/>
      <c r="AE31" s="16"/>
      <c r="AF31" s="16"/>
      <c r="AG31" s="16"/>
      <c r="AH31" s="16"/>
      <c r="AI31" s="20"/>
      <c r="AJ31" s="52">
        <f t="shared" si="3"/>
        <v>0</v>
      </c>
      <c r="AK31" s="52">
        <f t="shared" si="5"/>
        <v>0</v>
      </c>
    </row>
    <row r="32" spans="1:37" s="52" customFormat="1" ht="22.5" customHeight="1" outlineLevel="1">
      <c r="A32" s="21" t="s">
        <v>125</v>
      </c>
      <c r="B32" s="78" t="s">
        <v>42</v>
      </c>
      <c r="C32" s="78"/>
      <c r="D32" s="14"/>
      <c r="E32" s="13">
        <f t="shared" si="6"/>
        <v>3</v>
      </c>
      <c r="F32" s="14"/>
      <c r="G32" s="14"/>
      <c r="H32" s="14"/>
      <c r="I32" s="14">
        <v>3</v>
      </c>
      <c r="J32" s="14"/>
      <c r="K32" s="13">
        <f t="shared" si="1"/>
        <v>3</v>
      </c>
      <c r="L32" s="14"/>
      <c r="M32" s="14"/>
      <c r="N32" s="14"/>
      <c r="O32" s="14"/>
      <c r="P32" s="47"/>
      <c r="Q32" s="14">
        <v>3</v>
      </c>
      <c r="R32" s="14"/>
      <c r="S32" s="14"/>
      <c r="T32" s="47"/>
      <c r="U32" s="13">
        <f t="shared" si="2"/>
        <v>0</v>
      </c>
      <c r="V32" s="14"/>
      <c r="W32" s="14"/>
      <c r="X32" s="14"/>
      <c r="Y32" s="14"/>
      <c r="Z32" s="14"/>
      <c r="AA32" s="14"/>
      <c r="AB32" s="47"/>
      <c r="AC32" s="16">
        <v>1</v>
      </c>
      <c r="AD32" s="16"/>
      <c r="AE32" s="16">
        <v>2</v>
      </c>
      <c r="AF32" s="16"/>
      <c r="AG32" s="16"/>
      <c r="AH32" s="16"/>
      <c r="AI32" s="20"/>
      <c r="AJ32" s="52">
        <f t="shared" si="3"/>
        <v>0</v>
      </c>
      <c r="AK32" s="52">
        <f t="shared" si="5"/>
        <v>0</v>
      </c>
    </row>
    <row r="33" spans="1:37" s="17" customFormat="1" ht="22.5" customHeight="1">
      <c r="A33" s="27">
        <v>5</v>
      </c>
      <c r="B33" s="79" t="s">
        <v>43</v>
      </c>
      <c r="C33" s="80"/>
      <c r="D33" s="28">
        <f>D34+D35+D36+D37+D38+D39</f>
        <v>8</v>
      </c>
      <c r="E33" s="28">
        <f aca="true" t="shared" si="9" ref="E33:AI33">E34+E35+E36+E37+E38+E39</f>
        <v>19</v>
      </c>
      <c r="F33" s="28">
        <f t="shared" si="9"/>
        <v>0</v>
      </c>
      <c r="G33" s="28">
        <f t="shared" si="9"/>
        <v>13</v>
      </c>
      <c r="H33" s="28">
        <f t="shared" si="9"/>
        <v>0</v>
      </c>
      <c r="I33" s="28">
        <f t="shared" si="9"/>
        <v>6</v>
      </c>
      <c r="J33" s="28">
        <f t="shared" si="9"/>
        <v>0</v>
      </c>
      <c r="K33" s="28">
        <f t="shared" si="9"/>
        <v>19</v>
      </c>
      <c r="L33" s="28">
        <f t="shared" si="9"/>
        <v>0</v>
      </c>
      <c r="M33" s="28">
        <f t="shared" si="9"/>
        <v>0</v>
      </c>
      <c r="N33" s="28">
        <f t="shared" si="9"/>
        <v>4</v>
      </c>
      <c r="O33" s="28">
        <f t="shared" si="9"/>
        <v>4</v>
      </c>
      <c r="P33" s="45">
        <f t="shared" si="9"/>
        <v>13500</v>
      </c>
      <c r="Q33" s="28">
        <f t="shared" si="9"/>
        <v>3</v>
      </c>
      <c r="R33" s="28">
        <f t="shared" si="9"/>
        <v>8</v>
      </c>
      <c r="S33" s="28">
        <f t="shared" si="9"/>
        <v>0</v>
      </c>
      <c r="T33" s="45">
        <f t="shared" si="9"/>
        <v>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0</v>
      </c>
      <c r="AB33" s="45">
        <f t="shared" si="9"/>
        <v>0</v>
      </c>
      <c r="AC33" s="29">
        <f t="shared" si="9"/>
        <v>11</v>
      </c>
      <c r="AD33" s="29">
        <f t="shared" si="9"/>
        <v>0</v>
      </c>
      <c r="AE33" s="29">
        <f t="shared" si="9"/>
        <v>7</v>
      </c>
      <c r="AF33" s="29">
        <f t="shared" si="9"/>
        <v>1</v>
      </c>
      <c r="AG33" s="29">
        <f t="shared" si="9"/>
        <v>0</v>
      </c>
      <c r="AH33" s="29">
        <f t="shared" si="9"/>
        <v>0</v>
      </c>
      <c r="AI33" s="30">
        <f t="shared" si="9"/>
        <v>0</v>
      </c>
      <c r="AJ33" s="17">
        <f t="shared" si="3"/>
        <v>0</v>
      </c>
      <c r="AK33" s="17">
        <f t="shared" si="5"/>
        <v>0</v>
      </c>
    </row>
    <row r="34" spans="1:37" s="49" customFormat="1" ht="22.5" customHeight="1" outlineLevel="1">
      <c r="A34" s="21" t="s">
        <v>126</v>
      </c>
      <c r="B34" s="78" t="s">
        <v>44</v>
      </c>
      <c r="C34" s="78"/>
      <c r="D34" s="14">
        <v>8</v>
      </c>
      <c r="E34" s="13">
        <f t="shared" si="6"/>
        <v>12</v>
      </c>
      <c r="F34" s="14"/>
      <c r="G34" s="14">
        <v>12</v>
      </c>
      <c r="H34" s="14"/>
      <c r="I34" s="14"/>
      <c r="J34" s="14"/>
      <c r="K34" s="13">
        <v>12</v>
      </c>
      <c r="L34" s="14"/>
      <c r="M34" s="14"/>
      <c r="N34" s="14">
        <v>3</v>
      </c>
      <c r="O34" s="14">
        <v>1</v>
      </c>
      <c r="P34" s="47">
        <v>5000</v>
      </c>
      <c r="Q34" s="14"/>
      <c r="R34" s="14">
        <v>8</v>
      </c>
      <c r="S34" s="14"/>
      <c r="T34" s="47"/>
      <c r="U34" s="13">
        <f t="shared" si="2"/>
        <v>0</v>
      </c>
      <c r="V34" s="14"/>
      <c r="W34" s="14"/>
      <c r="X34" s="14"/>
      <c r="Y34" s="14"/>
      <c r="Z34" s="14"/>
      <c r="AA34" s="14"/>
      <c r="AB34" s="47"/>
      <c r="AC34" s="16">
        <v>9</v>
      </c>
      <c r="AD34" s="16"/>
      <c r="AE34" s="16">
        <v>3</v>
      </c>
      <c r="AF34" s="16"/>
      <c r="AG34" s="16"/>
      <c r="AH34" s="16"/>
      <c r="AI34" s="20"/>
      <c r="AJ34" s="49">
        <f t="shared" si="3"/>
        <v>0</v>
      </c>
      <c r="AK34" s="49">
        <f t="shared" si="5"/>
        <v>0</v>
      </c>
    </row>
    <row r="35" spans="1:37" ht="22.5" customHeight="1" outlineLevel="1">
      <c r="A35" s="21" t="s">
        <v>127</v>
      </c>
      <c r="B35" s="78" t="s">
        <v>105</v>
      </c>
      <c r="C35" s="78"/>
      <c r="D35" s="14"/>
      <c r="E35" s="13">
        <f t="shared" si="6"/>
        <v>1</v>
      </c>
      <c r="F35" s="14"/>
      <c r="G35" s="14"/>
      <c r="H35" s="14"/>
      <c r="I35" s="14">
        <v>1</v>
      </c>
      <c r="J35" s="14"/>
      <c r="K35" s="13">
        <f t="shared" si="1"/>
        <v>1</v>
      </c>
      <c r="L35" s="14"/>
      <c r="M35" s="14"/>
      <c r="N35" s="14"/>
      <c r="O35" s="14"/>
      <c r="P35" s="47"/>
      <c r="Q35" s="14">
        <v>1</v>
      </c>
      <c r="R35" s="14"/>
      <c r="S35" s="14"/>
      <c r="T35" s="47"/>
      <c r="U35" s="13">
        <f t="shared" si="2"/>
        <v>0</v>
      </c>
      <c r="V35" s="14"/>
      <c r="W35" s="14"/>
      <c r="X35" s="14"/>
      <c r="Y35" s="14"/>
      <c r="Z35" s="14"/>
      <c r="AA35" s="14"/>
      <c r="AB35" s="47"/>
      <c r="AC35" s="16"/>
      <c r="AD35" s="16"/>
      <c r="AE35" s="16">
        <v>1</v>
      </c>
      <c r="AF35" s="16"/>
      <c r="AG35" s="16"/>
      <c r="AH35" s="16"/>
      <c r="AI35" s="20"/>
      <c r="AJ35" s="2">
        <f t="shared" si="3"/>
        <v>0</v>
      </c>
      <c r="AK35" s="2">
        <f t="shared" si="5"/>
        <v>0</v>
      </c>
    </row>
    <row r="36" spans="1:37" ht="22.5" customHeight="1" outlineLevel="1">
      <c r="A36" s="21" t="s">
        <v>128</v>
      </c>
      <c r="B36" s="78" t="s">
        <v>45</v>
      </c>
      <c r="C36" s="78"/>
      <c r="D36" s="14"/>
      <c r="E36" s="13">
        <f t="shared" si="6"/>
        <v>1</v>
      </c>
      <c r="F36" s="14"/>
      <c r="G36" s="14">
        <v>1</v>
      </c>
      <c r="H36" s="14"/>
      <c r="I36" s="14"/>
      <c r="J36" s="14"/>
      <c r="K36" s="13">
        <f t="shared" si="1"/>
        <v>1</v>
      </c>
      <c r="L36" s="14"/>
      <c r="M36" s="14"/>
      <c r="N36" s="14"/>
      <c r="O36" s="14">
        <v>1</v>
      </c>
      <c r="P36" s="47">
        <v>1500</v>
      </c>
      <c r="Q36" s="14"/>
      <c r="R36" s="14"/>
      <c r="S36" s="14"/>
      <c r="T36" s="47"/>
      <c r="U36" s="13">
        <f t="shared" si="2"/>
        <v>0</v>
      </c>
      <c r="V36" s="14"/>
      <c r="W36" s="14"/>
      <c r="X36" s="14"/>
      <c r="Y36" s="14"/>
      <c r="Z36" s="14"/>
      <c r="AA36" s="14"/>
      <c r="AB36" s="47"/>
      <c r="AC36" s="16"/>
      <c r="AD36" s="16"/>
      <c r="AE36" s="16"/>
      <c r="AF36" s="16">
        <v>1</v>
      </c>
      <c r="AG36" s="16"/>
      <c r="AH36" s="16"/>
      <c r="AI36" s="20"/>
      <c r="AJ36" s="2">
        <f t="shared" si="3"/>
        <v>0</v>
      </c>
      <c r="AK36" s="2">
        <f t="shared" si="5"/>
        <v>0</v>
      </c>
    </row>
    <row r="37" spans="1:37" ht="22.5" customHeight="1" outlineLevel="1">
      <c r="A37" s="21" t="s">
        <v>129</v>
      </c>
      <c r="B37" s="78" t="s">
        <v>88</v>
      </c>
      <c r="C37" s="78"/>
      <c r="D37" s="14"/>
      <c r="E37" s="13">
        <f t="shared" si="6"/>
        <v>1</v>
      </c>
      <c r="F37" s="14"/>
      <c r="G37" s="14"/>
      <c r="H37" s="14"/>
      <c r="I37" s="14">
        <v>1</v>
      </c>
      <c r="J37" s="14"/>
      <c r="K37" s="13">
        <f t="shared" si="1"/>
        <v>1</v>
      </c>
      <c r="L37" s="14"/>
      <c r="M37" s="14"/>
      <c r="N37" s="14">
        <v>1</v>
      </c>
      <c r="O37" s="14"/>
      <c r="P37" s="47"/>
      <c r="Q37" s="14"/>
      <c r="R37" s="14"/>
      <c r="S37" s="14"/>
      <c r="T37" s="47"/>
      <c r="U37" s="13">
        <f t="shared" si="2"/>
        <v>0</v>
      </c>
      <c r="V37" s="14"/>
      <c r="W37" s="14"/>
      <c r="X37" s="14"/>
      <c r="Y37" s="14"/>
      <c r="Z37" s="14"/>
      <c r="AA37" s="14"/>
      <c r="AB37" s="47"/>
      <c r="AC37" s="16">
        <v>1</v>
      </c>
      <c r="AD37" s="16"/>
      <c r="AE37" s="16"/>
      <c r="AF37" s="16"/>
      <c r="AG37" s="16"/>
      <c r="AH37" s="16"/>
      <c r="AI37" s="20"/>
      <c r="AJ37" s="2">
        <f t="shared" si="3"/>
        <v>0</v>
      </c>
      <c r="AK37" s="2">
        <f t="shared" si="5"/>
        <v>0</v>
      </c>
    </row>
    <row r="38" spans="1:37" ht="22.5" customHeight="1" outlineLevel="1">
      <c r="A38" s="21" t="s">
        <v>130</v>
      </c>
      <c r="B38" s="78" t="s">
        <v>46</v>
      </c>
      <c r="C38" s="78"/>
      <c r="D38" s="14"/>
      <c r="E38" s="13">
        <f t="shared" si="6"/>
        <v>1</v>
      </c>
      <c r="F38" s="14"/>
      <c r="G38" s="14"/>
      <c r="H38" s="14"/>
      <c r="I38" s="14">
        <v>1</v>
      </c>
      <c r="J38" s="14"/>
      <c r="K38" s="13">
        <f t="shared" si="1"/>
        <v>1</v>
      </c>
      <c r="L38" s="14"/>
      <c r="M38" s="14"/>
      <c r="N38" s="14"/>
      <c r="O38" s="14">
        <v>1</v>
      </c>
      <c r="P38" s="47">
        <v>2000</v>
      </c>
      <c r="Q38" s="14"/>
      <c r="R38" s="14"/>
      <c r="S38" s="14"/>
      <c r="T38" s="47"/>
      <c r="U38" s="13">
        <f t="shared" si="2"/>
        <v>0</v>
      </c>
      <c r="V38" s="14"/>
      <c r="W38" s="14"/>
      <c r="X38" s="14"/>
      <c r="Y38" s="14"/>
      <c r="Z38" s="14"/>
      <c r="AA38" s="14"/>
      <c r="AB38" s="47"/>
      <c r="AC38" s="16">
        <v>1</v>
      </c>
      <c r="AD38" s="16"/>
      <c r="AE38" s="16"/>
      <c r="AF38" s="16"/>
      <c r="AG38" s="16"/>
      <c r="AH38" s="16"/>
      <c r="AI38" s="20"/>
      <c r="AJ38" s="2">
        <f t="shared" si="3"/>
        <v>0</v>
      </c>
      <c r="AK38" s="2">
        <f t="shared" si="5"/>
        <v>0</v>
      </c>
    </row>
    <row r="39" spans="1:37" ht="22.5" customHeight="1" outlineLevel="1">
      <c r="A39" s="21" t="s">
        <v>131</v>
      </c>
      <c r="B39" s="78" t="s">
        <v>47</v>
      </c>
      <c r="C39" s="78"/>
      <c r="D39" s="14"/>
      <c r="E39" s="13">
        <f t="shared" si="6"/>
        <v>3</v>
      </c>
      <c r="F39" s="14"/>
      <c r="G39" s="14"/>
      <c r="H39" s="14"/>
      <c r="I39" s="14">
        <v>3</v>
      </c>
      <c r="J39" s="14"/>
      <c r="K39" s="13">
        <f t="shared" si="1"/>
        <v>3</v>
      </c>
      <c r="L39" s="14"/>
      <c r="M39" s="14"/>
      <c r="N39" s="14"/>
      <c r="O39" s="14">
        <v>1</v>
      </c>
      <c r="P39" s="47">
        <v>5000</v>
      </c>
      <c r="Q39" s="14">
        <v>2</v>
      </c>
      <c r="R39" s="14"/>
      <c r="S39" s="14"/>
      <c r="T39" s="47"/>
      <c r="U39" s="13">
        <f t="shared" si="2"/>
        <v>0</v>
      </c>
      <c r="V39" s="14"/>
      <c r="W39" s="14"/>
      <c r="X39" s="14"/>
      <c r="Y39" s="14"/>
      <c r="Z39" s="14"/>
      <c r="AA39" s="14"/>
      <c r="AB39" s="47"/>
      <c r="AC39" s="16"/>
      <c r="AD39" s="16"/>
      <c r="AE39" s="16">
        <v>3</v>
      </c>
      <c r="AF39" s="16"/>
      <c r="AG39" s="16"/>
      <c r="AH39" s="16"/>
      <c r="AI39" s="20"/>
      <c r="AJ39" s="2">
        <f t="shared" si="3"/>
        <v>0</v>
      </c>
      <c r="AK39" s="2">
        <f t="shared" si="5"/>
        <v>0</v>
      </c>
    </row>
    <row r="40" spans="1:37" s="17" customFormat="1" ht="22.5" customHeight="1">
      <c r="A40" s="27">
        <v>6</v>
      </c>
      <c r="B40" s="79" t="s">
        <v>48</v>
      </c>
      <c r="C40" s="80"/>
      <c r="D40" s="28">
        <f>D41+D42+D43</f>
        <v>0</v>
      </c>
      <c r="E40" s="28">
        <f aca="true" t="shared" si="10" ref="E40:AI40">E41+E42+E43</f>
        <v>38</v>
      </c>
      <c r="F40" s="28">
        <f t="shared" si="10"/>
        <v>0</v>
      </c>
      <c r="G40" s="28">
        <f t="shared" si="10"/>
        <v>0</v>
      </c>
      <c r="H40" s="28">
        <f t="shared" si="10"/>
        <v>0</v>
      </c>
      <c r="I40" s="28">
        <f t="shared" si="10"/>
        <v>38</v>
      </c>
      <c r="J40" s="28">
        <f t="shared" si="10"/>
        <v>0</v>
      </c>
      <c r="K40" s="28">
        <f t="shared" si="10"/>
        <v>33</v>
      </c>
      <c r="L40" s="28">
        <f t="shared" si="10"/>
        <v>0</v>
      </c>
      <c r="M40" s="28">
        <f t="shared" si="10"/>
        <v>0</v>
      </c>
      <c r="N40" s="28">
        <f t="shared" si="10"/>
        <v>0</v>
      </c>
      <c r="O40" s="28">
        <f t="shared" si="10"/>
        <v>33</v>
      </c>
      <c r="P40" s="45">
        <f t="shared" si="10"/>
        <v>80000</v>
      </c>
      <c r="Q40" s="28">
        <f t="shared" si="10"/>
        <v>0</v>
      </c>
      <c r="R40" s="28">
        <f t="shared" si="10"/>
        <v>5</v>
      </c>
      <c r="S40" s="28">
        <f t="shared" si="10"/>
        <v>48</v>
      </c>
      <c r="T40" s="45">
        <f t="shared" si="10"/>
        <v>9000</v>
      </c>
      <c r="U40" s="28">
        <f t="shared" si="10"/>
        <v>0</v>
      </c>
      <c r="V40" s="28">
        <f t="shared" si="10"/>
        <v>0</v>
      </c>
      <c r="W40" s="28">
        <f t="shared" si="10"/>
        <v>0</v>
      </c>
      <c r="X40" s="28">
        <f t="shared" si="10"/>
        <v>0</v>
      </c>
      <c r="Y40" s="28">
        <f t="shared" si="10"/>
        <v>0</v>
      </c>
      <c r="Z40" s="28">
        <f t="shared" si="10"/>
        <v>0</v>
      </c>
      <c r="AA40" s="28">
        <f t="shared" si="10"/>
        <v>0</v>
      </c>
      <c r="AB40" s="45">
        <f t="shared" si="10"/>
        <v>0</v>
      </c>
      <c r="AC40" s="29">
        <f t="shared" si="10"/>
        <v>27</v>
      </c>
      <c r="AD40" s="29">
        <f t="shared" si="10"/>
        <v>0</v>
      </c>
      <c r="AE40" s="29">
        <f t="shared" si="10"/>
        <v>11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30">
        <f t="shared" si="10"/>
        <v>0</v>
      </c>
      <c r="AJ40" s="17">
        <f t="shared" si="3"/>
        <v>0</v>
      </c>
      <c r="AK40" s="17">
        <f t="shared" si="5"/>
        <v>0</v>
      </c>
    </row>
    <row r="41" spans="1:37" s="49" customFormat="1" ht="22.5" customHeight="1" outlineLevel="1">
      <c r="A41" s="21" t="s">
        <v>132</v>
      </c>
      <c r="B41" s="78" t="s">
        <v>49</v>
      </c>
      <c r="C41" s="78"/>
      <c r="D41" s="12"/>
      <c r="E41" s="11">
        <f t="shared" si="6"/>
        <v>28</v>
      </c>
      <c r="F41" s="12"/>
      <c r="G41" s="12"/>
      <c r="H41" s="12"/>
      <c r="I41" s="12">
        <v>28</v>
      </c>
      <c r="J41" s="12"/>
      <c r="K41" s="11">
        <f t="shared" si="1"/>
        <v>23</v>
      </c>
      <c r="L41" s="12"/>
      <c r="M41" s="12"/>
      <c r="N41" s="12"/>
      <c r="O41" s="12">
        <v>23</v>
      </c>
      <c r="P41" s="47">
        <v>51500</v>
      </c>
      <c r="Q41" s="12"/>
      <c r="R41" s="12">
        <v>5</v>
      </c>
      <c r="S41" s="12">
        <v>42</v>
      </c>
      <c r="T41" s="47">
        <v>9000</v>
      </c>
      <c r="U41" s="11">
        <f t="shared" si="2"/>
        <v>0</v>
      </c>
      <c r="V41" s="12"/>
      <c r="W41" s="12"/>
      <c r="X41" s="12"/>
      <c r="Y41" s="12"/>
      <c r="Z41" s="12"/>
      <c r="AA41" s="12"/>
      <c r="AB41" s="47"/>
      <c r="AC41" s="16">
        <v>19</v>
      </c>
      <c r="AD41" s="16"/>
      <c r="AE41" s="16">
        <v>9</v>
      </c>
      <c r="AF41" s="16"/>
      <c r="AG41" s="16"/>
      <c r="AH41" s="16"/>
      <c r="AI41" s="20"/>
      <c r="AJ41" s="49">
        <f t="shared" si="3"/>
        <v>0</v>
      </c>
      <c r="AK41" s="49">
        <f t="shared" si="5"/>
        <v>0</v>
      </c>
    </row>
    <row r="42" spans="1:37" s="49" customFormat="1" ht="22.5" customHeight="1" outlineLevel="1">
      <c r="A42" s="21" t="s">
        <v>133</v>
      </c>
      <c r="B42" s="61" t="s">
        <v>50</v>
      </c>
      <c r="C42" s="61"/>
      <c r="D42" s="14"/>
      <c r="E42" s="13">
        <f t="shared" si="6"/>
        <v>10</v>
      </c>
      <c r="F42" s="14"/>
      <c r="G42" s="14"/>
      <c r="H42" s="14"/>
      <c r="I42" s="14">
        <v>10</v>
      </c>
      <c r="J42" s="14"/>
      <c r="K42" s="13">
        <f t="shared" si="1"/>
        <v>10</v>
      </c>
      <c r="L42" s="14"/>
      <c r="M42" s="14"/>
      <c r="N42" s="14"/>
      <c r="O42" s="14">
        <v>10</v>
      </c>
      <c r="P42" s="47">
        <v>28500</v>
      </c>
      <c r="Q42" s="14"/>
      <c r="R42" s="14"/>
      <c r="S42" s="14">
        <v>6</v>
      </c>
      <c r="T42" s="47"/>
      <c r="U42" s="13">
        <f t="shared" si="2"/>
        <v>0</v>
      </c>
      <c r="V42" s="14"/>
      <c r="W42" s="14"/>
      <c r="X42" s="14"/>
      <c r="Y42" s="14"/>
      <c r="Z42" s="14"/>
      <c r="AA42" s="14"/>
      <c r="AB42" s="47"/>
      <c r="AC42" s="16">
        <v>8</v>
      </c>
      <c r="AD42" s="16"/>
      <c r="AE42" s="16">
        <v>2</v>
      </c>
      <c r="AF42" s="16"/>
      <c r="AG42" s="16"/>
      <c r="AH42" s="16"/>
      <c r="AI42" s="20"/>
      <c r="AJ42" s="49">
        <f t="shared" si="3"/>
        <v>0</v>
      </c>
      <c r="AK42" s="49">
        <f t="shared" si="5"/>
        <v>0</v>
      </c>
    </row>
    <row r="43" spans="1:37" ht="22.5" customHeight="1" outlineLevel="1">
      <c r="A43" s="21" t="s">
        <v>134</v>
      </c>
      <c r="B43" s="77" t="s">
        <v>51</v>
      </c>
      <c r="C43" s="77"/>
      <c r="D43" s="14"/>
      <c r="E43" s="13">
        <f t="shared" si="6"/>
        <v>0</v>
      </c>
      <c r="F43" s="14"/>
      <c r="G43" s="14"/>
      <c r="H43" s="14"/>
      <c r="I43" s="14"/>
      <c r="J43" s="14"/>
      <c r="K43" s="13">
        <f t="shared" si="1"/>
        <v>0</v>
      </c>
      <c r="L43" s="14"/>
      <c r="M43" s="14"/>
      <c r="N43" s="14"/>
      <c r="O43" s="14"/>
      <c r="P43" s="47"/>
      <c r="Q43" s="14"/>
      <c r="R43" s="14"/>
      <c r="S43" s="14"/>
      <c r="T43" s="47"/>
      <c r="U43" s="13">
        <f t="shared" si="2"/>
        <v>0</v>
      </c>
      <c r="V43" s="14"/>
      <c r="W43" s="14"/>
      <c r="X43" s="14"/>
      <c r="Y43" s="14"/>
      <c r="Z43" s="14"/>
      <c r="AA43" s="14"/>
      <c r="AB43" s="47"/>
      <c r="AC43" s="16"/>
      <c r="AD43" s="16"/>
      <c r="AE43" s="16"/>
      <c r="AF43" s="16"/>
      <c r="AG43" s="16"/>
      <c r="AH43" s="16"/>
      <c r="AI43" s="20"/>
      <c r="AJ43" s="2">
        <f t="shared" si="3"/>
        <v>0</v>
      </c>
      <c r="AK43" s="2">
        <f t="shared" si="5"/>
        <v>0</v>
      </c>
    </row>
    <row r="44" spans="1:37" s="17" customFormat="1" ht="22.5" customHeight="1">
      <c r="A44" s="27">
        <v>7</v>
      </c>
      <c r="B44" s="79" t="s">
        <v>52</v>
      </c>
      <c r="C44" s="80"/>
      <c r="D44" s="28">
        <f aca="true" t="shared" si="11" ref="D44:AI44">D45+D46+D47+D48+D49+D50</f>
        <v>0</v>
      </c>
      <c r="E44" s="28">
        <f t="shared" si="11"/>
        <v>2</v>
      </c>
      <c r="F44" s="28">
        <f t="shared" si="11"/>
        <v>0</v>
      </c>
      <c r="G44" s="28">
        <f t="shared" si="11"/>
        <v>2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8">
        <f t="shared" si="11"/>
        <v>1</v>
      </c>
      <c r="L44" s="28">
        <f t="shared" si="11"/>
        <v>0</v>
      </c>
      <c r="M44" s="28">
        <f t="shared" si="11"/>
        <v>0</v>
      </c>
      <c r="N44" s="28">
        <f t="shared" si="11"/>
        <v>1</v>
      </c>
      <c r="O44" s="28">
        <f t="shared" si="11"/>
        <v>0</v>
      </c>
      <c r="P44" s="45">
        <f t="shared" si="11"/>
        <v>0</v>
      </c>
      <c r="Q44" s="28">
        <f t="shared" si="11"/>
        <v>0</v>
      </c>
      <c r="R44" s="28">
        <f t="shared" si="11"/>
        <v>1</v>
      </c>
      <c r="S44" s="28">
        <f t="shared" si="11"/>
        <v>0</v>
      </c>
      <c r="T44" s="45">
        <f t="shared" si="11"/>
        <v>0</v>
      </c>
      <c r="U44" s="28">
        <f t="shared" si="11"/>
        <v>0</v>
      </c>
      <c r="V44" s="28">
        <f t="shared" si="11"/>
        <v>0</v>
      </c>
      <c r="W44" s="28">
        <f t="shared" si="11"/>
        <v>0</v>
      </c>
      <c r="X44" s="28">
        <f t="shared" si="11"/>
        <v>0</v>
      </c>
      <c r="Y44" s="28">
        <f t="shared" si="11"/>
        <v>0</v>
      </c>
      <c r="Z44" s="28">
        <f t="shared" si="11"/>
        <v>0</v>
      </c>
      <c r="AA44" s="28">
        <f t="shared" si="11"/>
        <v>0</v>
      </c>
      <c r="AB44" s="45">
        <f t="shared" si="11"/>
        <v>0</v>
      </c>
      <c r="AC44" s="29">
        <f t="shared" si="11"/>
        <v>2</v>
      </c>
      <c r="AD44" s="29">
        <f t="shared" si="11"/>
        <v>0</v>
      </c>
      <c r="AE44" s="29">
        <f t="shared" si="11"/>
        <v>0</v>
      </c>
      <c r="AF44" s="29">
        <f t="shared" si="11"/>
        <v>0</v>
      </c>
      <c r="AG44" s="29">
        <f t="shared" si="11"/>
        <v>0</v>
      </c>
      <c r="AH44" s="29">
        <f t="shared" si="11"/>
        <v>0</v>
      </c>
      <c r="AI44" s="30">
        <f t="shared" si="11"/>
        <v>0</v>
      </c>
      <c r="AJ44" s="17">
        <f t="shared" si="3"/>
        <v>0</v>
      </c>
      <c r="AK44" s="17">
        <f t="shared" si="5"/>
        <v>0</v>
      </c>
    </row>
    <row r="45" spans="1:37" s="53" customFormat="1" ht="22.5" customHeight="1" outlineLevel="1">
      <c r="A45" s="21" t="s">
        <v>135</v>
      </c>
      <c r="B45" s="78" t="s">
        <v>53</v>
      </c>
      <c r="C45" s="78"/>
      <c r="D45" s="14"/>
      <c r="E45" s="13">
        <v>2</v>
      </c>
      <c r="F45" s="14"/>
      <c r="G45" s="14">
        <v>2</v>
      </c>
      <c r="H45" s="14"/>
      <c r="I45" s="14"/>
      <c r="J45" s="14"/>
      <c r="K45" s="13">
        <v>1</v>
      </c>
      <c r="L45" s="14"/>
      <c r="M45" s="14"/>
      <c r="N45" s="14">
        <v>1</v>
      </c>
      <c r="O45" s="14"/>
      <c r="P45" s="47"/>
      <c r="Q45" s="14"/>
      <c r="R45" s="14">
        <v>1</v>
      </c>
      <c r="S45" s="14"/>
      <c r="T45" s="47"/>
      <c r="U45" s="13"/>
      <c r="V45" s="14"/>
      <c r="W45" s="14"/>
      <c r="X45" s="14"/>
      <c r="Y45" s="14"/>
      <c r="Z45" s="14"/>
      <c r="AA45" s="14"/>
      <c r="AB45" s="47"/>
      <c r="AC45" s="16">
        <v>2</v>
      </c>
      <c r="AD45" s="16"/>
      <c r="AE45" s="16"/>
      <c r="AF45" s="16"/>
      <c r="AG45" s="16"/>
      <c r="AH45" s="16"/>
      <c r="AI45" s="20"/>
      <c r="AJ45" s="53">
        <f t="shared" si="3"/>
        <v>0</v>
      </c>
      <c r="AK45" s="53">
        <f t="shared" si="5"/>
        <v>0</v>
      </c>
    </row>
    <row r="46" spans="1:37" s="53" customFormat="1" ht="22.5" customHeight="1" outlineLevel="1">
      <c r="A46" s="21" t="s">
        <v>136</v>
      </c>
      <c r="B46" s="77" t="s">
        <v>54</v>
      </c>
      <c r="C46" s="77"/>
      <c r="D46" s="14"/>
      <c r="E46" s="13"/>
      <c r="F46" s="14"/>
      <c r="G46" s="14"/>
      <c r="H46" s="14"/>
      <c r="I46" s="14"/>
      <c r="J46" s="14"/>
      <c r="K46" s="13"/>
      <c r="L46" s="14"/>
      <c r="M46" s="14"/>
      <c r="N46" s="14"/>
      <c r="O46" s="14"/>
      <c r="P46" s="47"/>
      <c r="Q46" s="14"/>
      <c r="R46" s="14"/>
      <c r="S46" s="14"/>
      <c r="T46" s="47"/>
      <c r="U46" s="13"/>
      <c r="V46" s="14"/>
      <c r="W46" s="14"/>
      <c r="X46" s="14"/>
      <c r="Y46" s="14"/>
      <c r="Z46" s="14"/>
      <c r="AA46" s="14"/>
      <c r="AB46" s="47"/>
      <c r="AC46" s="16"/>
      <c r="AD46" s="16"/>
      <c r="AE46" s="16"/>
      <c r="AF46" s="16"/>
      <c r="AG46" s="16"/>
      <c r="AH46" s="16"/>
      <c r="AI46" s="20"/>
      <c r="AJ46" s="53">
        <f t="shared" si="3"/>
        <v>0</v>
      </c>
      <c r="AK46" s="53">
        <f t="shared" si="5"/>
        <v>0</v>
      </c>
    </row>
    <row r="47" spans="1:37" s="53" customFormat="1" ht="22.5" customHeight="1" outlineLevel="1">
      <c r="A47" s="21" t="s">
        <v>137</v>
      </c>
      <c r="B47" s="77" t="s">
        <v>55</v>
      </c>
      <c r="C47" s="77"/>
      <c r="D47" s="14"/>
      <c r="E47" s="13"/>
      <c r="F47" s="14"/>
      <c r="G47" s="14"/>
      <c r="H47" s="14"/>
      <c r="I47" s="14"/>
      <c r="J47" s="14"/>
      <c r="K47" s="13"/>
      <c r="L47" s="14"/>
      <c r="M47" s="14"/>
      <c r="N47" s="14"/>
      <c r="O47" s="14"/>
      <c r="P47" s="47"/>
      <c r="Q47" s="14"/>
      <c r="R47" s="14"/>
      <c r="S47" s="14"/>
      <c r="T47" s="47"/>
      <c r="U47" s="13"/>
      <c r="V47" s="14"/>
      <c r="W47" s="14"/>
      <c r="X47" s="14"/>
      <c r="Y47" s="14"/>
      <c r="Z47" s="14"/>
      <c r="AA47" s="14"/>
      <c r="AB47" s="47"/>
      <c r="AC47" s="16"/>
      <c r="AD47" s="16"/>
      <c r="AE47" s="16"/>
      <c r="AF47" s="16"/>
      <c r="AG47" s="16"/>
      <c r="AH47" s="16"/>
      <c r="AI47" s="20"/>
      <c r="AJ47" s="53">
        <f t="shared" si="3"/>
        <v>0</v>
      </c>
      <c r="AK47" s="53">
        <f t="shared" si="5"/>
        <v>0</v>
      </c>
    </row>
    <row r="48" spans="1:37" s="53" customFormat="1" ht="22.5" customHeight="1" outlineLevel="1">
      <c r="A48" s="21" t="s">
        <v>138</v>
      </c>
      <c r="B48" s="77" t="s">
        <v>56</v>
      </c>
      <c r="C48" s="77"/>
      <c r="D48" s="14"/>
      <c r="E48" s="13"/>
      <c r="F48" s="14"/>
      <c r="G48" s="14"/>
      <c r="H48" s="14"/>
      <c r="I48" s="14"/>
      <c r="J48" s="14"/>
      <c r="K48" s="13"/>
      <c r="L48" s="14"/>
      <c r="M48" s="14"/>
      <c r="N48" s="14"/>
      <c r="O48" s="14"/>
      <c r="P48" s="47"/>
      <c r="Q48" s="14"/>
      <c r="R48" s="14"/>
      <c r="S48" s="14"/>
      <c r="T48" s="47"/>
      <c r="U48" s="13"/>
      <c r="V48" s="14"/>
      <c r="W48" s="14"/>
      <c r="X48" s="14"/>
      <c r="Y48" s="14"/>
      <c r="Z48" s="14"/>
      <c r="AA48" s="14"/>
      <c r="AB48" s="47"/>
      <c r="AC48" s="16"/>
      <c r="AD48" s="16"/>
      <c r="AE48" s="16"/>
      <c r="AF48" s="16"/>
      <c r="AG48" s="16"/>
      <c r="AH48" s="16"/>
      <c r="AI48" s="20"/>
      <c r="AJ48" s="53">
        <f t="shared" si="3"/>
        <v>0</v>
      </c>
      <c r="AK48" s="53">
        <f t="shared" si="5"/>
        <v>0</v>
      </c>
    </row>
    <row r="49" spans="1:37" s="52" customFormat="1" ht="22.5" customHeight="1" outlineLevel="1">
      <c r="A49" s="21" t="s">
        <v>139</v>
      </c>
      <c r="B49" s="81"/>
      <c r="C49" s="82"/>
      <c r="D49" s="14"/>
      <c r="E49" s="13"/>
      <c r="F49" s="14"/>
      <c r="G49" s="14"/>
      <c r="H49" s="14"/>
      <c r="I49" s="14"/>
      <c r="J49" s="14"/>
      <c r="K49" s="13"/>
      <c r="L49" s="14"/>
      <c r="M49" s="14"/>
      <c r="N49" s="14"/>
      <c r="O49" s="14"/>
      <c r="P49" s="47"/>
      <c r="Q49" s="14"/>
      <c r="R49" s="14"/>
      <c r="S49" s="14"/>
      <c r="T49" s="47"/>
      <c r="U49" s="13"/>
      <c r="V49" s="14"/>
      <c r="W49" s="14"/>
      <c r="X49" s="14"/>
      <c r="Y49" s="14"/>
      <c r="Z49" s="14"/>
      <c r="AA49" s="14"/>
      <c r="AB49" s="47"/>
      <c r="AC49" s="16"/>
      <c r="AD49" s="16"/>
      <c r="AE49" s="16"/>
      <c r="AF49" s="16"/>
      <c r="AG49" s="16"/>
      <c r="AH49" s="16"/>
      <c r="AI49" s="16"/>
      <c r="AJ49" s="52">
        <f aca="true" t="shared" si="12" ref="AJ49:AJ71">E49-AC49-AD49-AE49-AF49-AG49-AH49-AI49</f>
        <v>0</v>
      </c>
      <c r="AK49" s="52">
        <f aca="true" t="shared" si="13" ref="AK49:AK79">R49-(D49+E49-J49-K49)</f>
        <v>0</v>
      </c>
    </row>
    <row r="50" spans="1:37" s="52" customFormat="1" ht="22.5" customHeight="1" outlineLevel="1">
      <c r="A50" s="21" t="s">
        <v>140</v>
      </c>
      <c r="B50" s="77" t="s">
        <v>57</v>
      </c>
      <c r="C50" s="77"/>
      <c r="D50" s="14"/>
      <c r="E50" s="13"/>
      <c r="F50" s="14"/>
      <c r="G50" s="14"/>
      <c r="H50" s="14"/>
      <c r="I50" s="14"/>
      <c r="J50" s="14"/>
      <c r="K50" s="13"/>
      <c r="L50" s="14"/>
      <c r="M50" s="14"/>
      <c r="N50" s="14"/>
      <c r="O50" s="14"/>
      <c r="P50" s="47"/>
      <c r="Q50" s="14"/>
      <c r="R50" s="14"/>
      <c r="S50" s="14"/>
      <c r="T50" s="47"/>
      <c r="U50" s="13"/>
      <c r="V50" s="14"/>
      <c r="W50" s="14"/>
      <c r="X50" s="14"/>
      <c r="Y50" s="14"/>
      <c r="Z50" s="14"/>
      <c r="AA50" s="14"/>
      <c r="AB50" s="47"/>
      <c r="AC50" s="16"/>
      <c r="AD50" s="16"/>
      <c r="AE50" s="16"/>
      <c r="AF50" s="16"/>
      <c r="AG50" s="16"/>
      <c r="AH50" s="16"/>
      <c r="AI50" s="20"/>
      <c r="AJ50" s="52">
        <f t="shared" si="12"/>
        <v>0</v>
      </c>
      <c r="AK50" s="52">
        <f t="shared" si="13"/>
        <v>0</v>
      </c>
    </row>
    <row r="51" spans="1:37" s="17" customFormat="1" ht="22.5" customHeight="1">
      <c r="A51" s="27">
        <v>8</v>
      </c>
      <c r="B51" s="79" t="s">
        <v>58</v>
      </c>
      <c r="C51" s="80"/>
      <c r="D51" s="28">
        <f>D52+D53+D54+D55+D56+D57+D58</f>
        <v>0</v>
      </c>
      <c r="E51" s="28">
        <f aca="true" t="shared" si="14" ref="E51:AI51">E52+E53+E54+E55+E56+E57+E58</f>
        <v>16</v>
      </c>
      <c r="F51" s="28">
        <f t="shared" si="14"/>
        <v>0</v>
      </c>
      <c r="G51" s="28">
        <f t="shared" si="14"/>
        <v>8</v>
      </c>
      <c r="H51" s="28">
        <f t="shared" si="14"/>
        <v>0</v>
      </c>
      <c r="I51" s="28">
        <f t="shared" si="14"/>
        <v>8</v>
      </c>
      <c r="J51" s="28">
        <f t="shared" si="14"/>
        <v>0</v>
      </c>
      <c r="K51" s="28">
        <f t="shared" si="14"/>
        <v>14</v>
      </c>
      <c r="L51" s="28">
        <f t="shared" si="14"/>
        <v>0</v>
      </c>
      <c r="M51" s="28">
        <f t="shared" si="14"/>
        <v>0</v>
      </c>
      <c r="N51" s="28">
        <f t="shared" si="14"/>
        <v>2</v>
      </c>
      <c r="O51" s="28">
        <f t="shared" si="14"/>
        <v>3</v>
      </c>
      <c r="P51" s="45">
        <f t="shared" si="14"/>
        <v>4000</v>
      </c>
      <c r="Q51" s="28">
        <f t="shared" si="14"/>
        <v>9</v>
      </c>
      <c r="R51" s="28">
        <f t="shared" si="14"/>
        <v>2</v>
      </c>
      <c r="S51" s="28">
        <f t="shared" si="14"/>
        <v>0</v>
      </c>
      <c r="T51" s="45">
        <f t="shared" si="14"/>
        <v>1500</v>
      </c>
      <c r="U51" s="28">
        <f t="shared" si="14"/>
        <v>0</v>
      </c>
      <c r="V51" s="28">
        <f t="shared" si="14"/>
        <v>0</v>
      </c>
      <c r="W51" s="28">
        <f t="shared" si="14"/>
        <v>0</v>
      </c>
      <c r="X51" s="28">
        <f t="shared" si="14"/>
        <v>0</v>
      </c>
      <c r="Y51" s="28">
        <f t="shared" si="14"/>
        <v>0</v>
      </c>
      <c r="Z51" s="28">
        <f t="shared" si="14"/>
        <v>0</v>
      </c>
      <c r="AA51" s="28">
        <f t="shared" si="14"/>
        <v>0</v>
      </c>
      <c r="AB51" s="45">
        <f t="shared" si="14"/>
        <v>0</v>
      </c>
      <c r="AC51" s="29">
        <f t="shared" si="14"/>
        <v>10</v>
      </c>
      <c r="AD51" s="29">
        <f t="shared" si="14"/>
        <v>0</v>
      </c>
      <c r="AE51" s="29">
        <f t="shared" si="14"/>
        <v>6</v>
      </c>
      <c r="AF51" s="29">
        <f t="shared" si="14"/>
        <v>0</v>
      </c>
      <c r="AG51" s="29">
        <f t="shared" si="14"/>
        <v>0</v>
      </c>
      <c r="AH51" s="29">
        <f t="shared" si="14"/>
        <v>0</v>
      </c>
      <c r="AI51" s="30">
        <f t="shared" si="14"/>
        <v>0</v>
      </c>
      <c r="AJ51" s="17">
        <f t="shared" si="12"/>
        <v>0</v>
      </c>
      <c r="AK51" s="17">
        <f t="shared" si="13"/>
        <v>0</v>
      </c>
    </row>
    <row r="52" spans="1:37" s="53" customFormat="1" ht="22.5" customHeight="1" outlineLevel="1">
      <c r="A52" s="21" t="s">
        <v>141</v>
      </c>
      <c r="B52" s="78" t="s">
        <v>59</v>
      </c>
      <c r="C52" s="78"/>
      <c r="D52" s="14"/>
      <c r="E52" s="13">
        <f t="shared" si="6"/>
        <v>12</v>
      </c>
      <c r="F52" s="14"/>
      <c r="G52" s="14">
        <v>8</v>
      </c>
      <c r="H52" s="14"/>
      <c r="I52" s="14">
        <v>4</v>
      </c>
      <c r="J52" s="14"/>
      <c r="K52" s="13">
        <f t="shared" si="1"/>
        <v>10</v>
      </c>
      <c r="L52" s="14"/>
      <c r="M52" s="14"/>
      <c r="N52" s="14">
        <v>2</v>
      </c>
      <c r="O52" s="14">
        <v>2</v>
      </c>
      <c r="P52" s="47">
        <v>2500</v>
      </c>
      <c r="Q52" s="14">
        <v>6</v>
      </c>
      <c r="R52" s="14">
        <v>2</v>
      </c>
      <c r="S52" s="14"/>
      <c r="T52" s="47">
        <v>1500</v>
      </c>
      <c r="U52" s="13">
        <f t="shared" si="2"/>
        <v>0</v>
      </c>
      <c r="V52" s="14"/>
      <c r="W52" s="14"/>
      <c r="X52" s="14"/>
      <c r="Y52" s="14"/>
      <c r="Z52" s="14"/>
      <c r="AA52" s="14"/>
      <c r="AB52" s="47"/>
      <c r="AC52" s="16">
        <v>9</v>
      </c>
      <c r="AD52" s="16"/>
      <c r="AE52" s="16">
        <v>3</v>
      </c>
      <c r="AF52" s="16"/>
      <c r="AG52" s="16"/>
      <c r="AH52" s="16"/>
      <c r="AI52" s="20"/>
      <c r="AJ52" s="53">
        <f t="shared" si="12"/>
        <v>0</v>
      </c>
      <c r="AK52" s="53">
        <f t="shared" si="13"/>
        <v>0</v>
      </c>
    </row>
    <row r="53" spans="1:37" s="53" customFormat="1" ht="22.5" customHeight="1" outlineLevel="1">
      <c r="A53" s="21" t="s">
        <v>142</v>
      </c>
      <c r="B53" s="77" t="s">
        <v>60</v>
      </c>
      <c r="C53" s="77"/>
      <c r="D53" s="14"/>
      <c r="E53" s="13">
        <f t="shared" si="6"/>
        <v>0</v>
      </c>
      <c r="F53" s="14"/>
      <c r="G53" s="14"/>
      <c r="H53" s="14"/>
      <c r="I53" s="14"/>
      <c r="J53" s="14"/>
      <c r="K53" s="13">
        <f t="shared" si="1"/>
        <v>0</v>
      </c>
      <c r="L53" s="14"/>
      <c r="M53" s="14"/>
      <c r="N53" s="14"/>
      <c r="O53" s="14"/>
      <c r="P53" s="47"/>
      <c r="Q53" s="14"/>
      <c r="R53" s="14"/>
      <c r="S53" s="14"/>
      <c r="T53" s="47"/>
      <c r="U53" s="13">
        <f t="shared" si="2"/>
        <v>0</v>
      </c>
      <c r="V53" s="14"/>
      <c r="W53" s="14"/>
      <c r="X53" s="14"/>
      <c r="Y53" s="14"/>
      <c r="Z53" s="14"/>
      <c r="AA53" s="14"/>
      <c r="AB53" s="47"/>
      <c r="AC53" s="16"/>
      <c r="AD53" s="16"/>
      <c r="AE53" s="16"/>
      <c r="AF53" s="16"/>
      <c r="AG53" s="16"/>
      <c r="AH53" s="16"/>
      <c r="AI53" s="20"/>
      <c r="AJ53" s="53">
        <f t="shared" si="12"/>
        <v>0</v>
      </c>
      <c r="AK53" s="53">
        <f t="shared" si="13"/>
        <v>0</v>
      </c>
    </row>
    <row r="54" spans="1:37" s="53" customFormat="1" ht="22.5" customHeight="1" outlineLevel="1">
      <c r="A54" s="21" t="s">
        <v>143</v>
      </c>
      <c r="B54" s="78" t="s">
        <v>61</v>
      </c>
      <c r="C54" s="78"/>
      <c r="D54" s="14"/>
      <c r="E54" s="13">
        <f t="shared" si="6"/>
        <v>1</v>
      </c>
      <c r="F54" s="14"/>
      <c r="G54" s="14"/>
      <c r="H54" s="14"/>
      <c r="I54" s="14">
        <v>1</v>
      </c>
      <c r="J54" s="14"/>
      <c r="K54" s="13">
        <f t="shared" si="1"/>
        <v>1</v>
      </c>
      <c r="L54" s="14"/>
      <c r="M54" s="14"/>
      <c r="N54" s="14"/>
      <c r="O54" s="14"/>
      <c r="P54" s="47"/>
      <c r="Q54" s="14">
        <v>1</v>
      </c>
      <c r="R54" s="14"/>
      <c r="S54" s="14"/>
      <c r="T54" s="47"/>
      <c r="U54" s="13">
        <f t="shared" si="2"/>
        <v>0</v>
      </c>
      <c r="V54" s="14"/>
      <c r="W54" s="14"/>
      <c r="X54" s="14"/>
      <c r="Y54" s="14"/>
      <c r="Z54" s="14"/>
      <c r="AA54" s="14"/>
      <c r="AB54" s="47"/>
      <c r="AC54" s="16"/>
      <c r="AD54" s="16"/>
      <c r="AE54" s="16">
        <v>1</v>
      </c>
      <c r="AF54" s="16"/>
      <c r="AG54" s="16"/>
      <c r="AH54" s="16"/>
      <c r="AI54" s="20"/>
      <c r="AJ54" s="53">
        <f t="shared" si="12"/>
        <v>0</v>
      </c>
      <c r="AK54" s="53">
        <f t="shared" si="13"/>
        <v>0</v>
      </c>
    </row>
    <row r="55" spans="1:37" s="53" customFormat="1" ht="22.5" customHeight="1" outlineLevel="1">
      <c r="A55" s="21" t="s">
        <v>144</v>
      </c>
      <c r="B55" s="78" t="s">
        <v>62</v>
      </c>
      <c r="C55" s="78"/>
      <c r="D55" s="14"/>
      <c r="E55" s="13">
        <f t="shared" si="6"/>
        <v>1</v>
      </c>
      <c r="F55" s="14"/>
      <c r="G55" s="14"/>
      <c r="H55" s="14"/>
      <c r="I55" s="14">
        <v>1</v>
      </c>
      <c r="J55" s="14"/>
      <c r="K55" s="13">
        <f t="shared" si="1"/>
        <v>1</v>
      </c>
      <c r="L55" s="14"/>
      <c r="M55" s="14"/>
      <c r="N55" s="14"/>
      <c r="O55" s="14"/>
      <c r="P55" s="47"/>
      <c r="Q55" s="14">
        <v>1</v>
      </c>
      <c r="R55" s="14"/>
      <c r="S55" s="14"/>
      <c r="T55" s="47"/>
      <c r="U55" s="13">
        <f t="shared" si="2"/>
        <v>0</v>
      </c>
      <c r="V55" s="14"/>
      <c r="W55" s="14"/>
      <c r="X55" s="14"/>
      <c r="Y55" s="14"/>
      <c r="Z55" s="14"/>
      <c r="AA55" s="14"/>
      <c r="AB55" s="47"/>
      <c r="AC55" s="16"/>
      <c r="AD55" s="16"/>
      <c r="AE55" s="16">
        <v>1</v>
      </c>
      <c r="AF55" s="16"/>
      <c r="AG55" s="16"/>
      <c r="AH55" s="16"/>
      <c r="AI55" s="20"/>
      <c r="AJ55" s="53">
        <f t="shared" si="12"/>
        <v>0</v>
      </c>
      <c r="AK55" s="53">
        <f t="shared" si="13"/>
        <v>0</v>
      </c>
    </row>
    <row r="56" spans="1:37" s="53" customFormat="1" ht="22.5" customHeight="1" outlineLevel="1">
      <c r="A56" s="21" t="s">
        <v>145</v>
      </c>
      <c r="B56" s="78" t="s">
        <v>104</v>
      </c>
      <c r="C56" s="78"/>
      <c r="D56" s="14"/>
      <c r="E56" s="13">
        <f t="shared" si="6"/>
        <v>1</v>
      </c>
      <c r="F56" s="14"/>
      <c r="G56" s="14"/>
      <c r="H56" s="14"/>
      <c r="I56" s="14">
        <v>1</v>
      </c>
      <c r="J56" s="14"/>
      <c r="K56" s="13">
        <f t="shared" si="1"/>
        <v>1</v>
      </c>
      <c r="L56" s="14"/>
      <c r="M56" s="14"/>
      <c r="N56" s="14"/>
      <c r="O56" s="14"/>
      <c r="P56" s="47"/>
      <c r="Q56" s="14">
        <v>1</v>
      </c>
      <c r="R56" s="14"/>
      <c r="S56" s="14"/>
      <c r="T56" s="47"/>
      <c r="U56" s="13">
        <f t="shared" si="2"/>
        <v>0</v>
      </c>
      <c r="V56" s="14"/>
      <c r="W56" s="14"/>
      <c r="X56" s="14"/>
      <c r="Y56" s="14"/>
      <c r="Z56" s="14"/>
      <c r="AA56" s="14"/>
      <c r="AB56" s="47"/>
      <c r="AC56" s="16">
        <v>1</v>
      </c>
      <c r="AD56" s="16"/>
      <c r="AE56" s="16"/>
      <c r="AF56" s="16"/>
      <c r="AG56" s="16"/>
      <c r="AH56" s="16"/>
      <c r="AI56" s="20"/>
      <c r="AJ56" s="53">
        <f t="shared" si="12"/>
        <v>0</v>
      </c>
      <c r="AK56" s="53">
        <f t="shared" si="13"/>
        <v>0</v>
      </c>
    </row>
    <row r="57" spans="1:37" s="53" customFormat="1" ht="22.5" customHeight="1" outlineLevel="1">
      <c r="A57" s="21" t="s">
        <v>146</v>
      </c>
      <c r="B57" s="78" t="s">
        <v>63</v>
      </c>
      <c r="C57" s="78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1"/>
        <v>1</v>
      </c>
      <c r="L57" s="14"/>
      <c r="M57" s="14"/>
      <c r="N57" s="14"/>
      <c r="O57" s="14">
        <v>1</v>
      </c>
      <c r="P57" s="47">
        <v>1500</v>
      </c>
      <c r="Q57" s="14"/>
      <c r="R57" s="14"/>
      <c r="S57" s="14"/>
      <c r="T57" s="47"/>
      <c r="U57" s="13">
        <f t="shared" si="2"/>
        <v>0</v>
      </c>
      <c r="V57" s="14"/>
      <c r="W57" s="14"/>
      <c r="X57" s="14"/>
      <c r="Y57" s="14"/>
      <c r="Z57" s="14"/>
      <c r="AA57" s="14"/>
      <c r="AB57" s="47"/>
      <c r="AC57" s="16"/>
      <c r="AD57" s="16"/>
      <c r="AE57" s="16">
        <v>1</v>
      </c>
      <c r="AF57" s="16"/>
      <c r="AG57" s="16"/>
      <c r="AH57" s="16"/>
      <c r="AI57" s="20"/>
      <c r="AJ57" s="53">
        <f t="shared" si="12"/>
        <v>0</v>
      </c>
      <c r="AK57" s="53">
        <f t="shared" si="13"/>
        <v>0</v>
      </c>
    </row>
    <row r="58" spans="1:37" ht="22.5" customHeight="1" outlineLevel="1">
      <c r="A58" s="21" t="s">
        <v>147</v>
      </c>
      <c r="B58" s="77" t="s">
        <v>96</v>
      </c>
      <c r="C58" s="77"/>
      <c r="D58" s="14"/>
      <c r="E58" s="13">
        <f t="shared" si="6"/>
        <v>0</v>
      </c>
      <c r="F58" s="14"/>
      <c r="G58" s="14"/>
      <c r="H58" s="14"/>
      <c r="I58" s="14"/>
      <c r="J58" s="14"/>
      <c r="K58" s="13">
        <f t="shared" si="1"/>
        <v>0</v>
      </c>
      <c r="L58" s="14"/>
      <c r="M58" s="14"/>
      <c r="N58" s="14"/>
      <c r="O58" s="14"/>
      <c r="P58" s="47"/>
      <c r="Q58" s="14"/>
      <c r="R58" s="14"/>
      <c r="S58" s="14"/>
      <c r="T58" s="47"/>
      <c r="U58" s="13">
        <f t="shared" si="2"/>
        <v>0</v>
      </c>
      <c r="V58" s="14"/>
      <c r="W58" s="14"/>
      <c r="X58" s="14"/>
      <c r="Y58" s="14"/>
      <c r="Z58" s="14"/>
      <c r="AA58" s="14"/>
      <c r="AB58" s="47"/>
      <c r="AC58" s="16"/>
      <c r="AD58" s="16"/>
      <c r="AE58" s="16"/>
      <c r="AF58" s="16"/>
      <c r="AG58" s="16"/>
      <c r="AH58" s="16"/>
      <c r="AI58" s="20"/>
      <c r="AJ58" s="2">
        <f t="shared" si="12"/>
        <v>0</v>
      </c>
      <c r="AK58" s="2">
        <f t="shared" si="13"/>
        <v>0</v>
      </c>
    </row>
    <row r="59" spans="1:37" s="17" customFormat="1" ht="22.5" customHeight="1">
      <c r="A59" s="27">
        <v>9</v>
      </c>
      <c r="B59" s="79" t="s">
        <v>64</v>
      </c>
      <c r="C59" s="80"/>
      <c r="D59" s="28">
        <f>D60+D61+D62+D63+D64</f>
        <v>0</v>
      </c>
      <c r="E59" s="28">
        <f aca="true" t="shared" si="15" ref="E59:AI59">E60+E61+E62+E63+E64</f>
        <v>1</v>
      </c>
      <c r="F59" s="28">
        <f t="shared" si="15"/>
        <v>0</v>
      </c>
      <c r="G59" s="28">
        <f t="shared" si="15"/>
        <v>0</v>
      </c>
      <c r="H59" s="28">
        <f t="shared" si="15"/>
        <v>0</v>
      </c>
      <c r="I59" s="28">
        <f t="shared" si="15"/>
        <v>1</v>
      </c>
      <c r="J59" s="28">
        <f t="shared" si="15"/>
        <v>0</v>
      </c>
      <c r="K59" s="28">
        <f t="shared" si="15"/>
        <v>1</v>
      </c>
      <c r="L59" s="28">
        <f t="shared" si="15"/>
        <v>0</v>
      </c>
      <c r="M59" s="28">
        <f t="shared" si="15"/>
        <v>0</v>
      </c>
      <c r="N59" s="28">
        <f t="shared" si="15"/>
        <v>0</v>
      </c>
      <c r="O59" s="28">
        <f t="shared" si="15"/>
        <v>0</v>
      </c>
      <c r="P59" s="45">
        <f t="shared" si="15"/>
        <v>0</v>
      </c>
      <c r="Q59" s="28">
        <f t="shared" si="15"/>
        <v>1</v>
      </c>
      <c r="R59" s="28">
        <f t="shared" si="15"/>
        <v>0</v>
      </c>
      <c r="S59" s="28">
        <f t="shared" si="15"/>
        <v>0</v>
      </c>
      <c r="T59" s="45">
        <f t="shared" si="15"/>
        <v>0</v>
      </c>
      <c r="U59" s="28">
        <f t="shared" si="15"/>
        <v>0</v>
      </c>
      <c r="V59" s="28">
        <f t="shared" si="15"/>
        <v>0</v>
      </c>
      <c r="W59" s="28">
        <f t="shared" si="15"/>
        <v>0</v>
      </c>
      <c r="X59" s="28">
        <f t="shared" si="15"/>
        <v>0</v>
      </c>
      <c r="Y59" s="28">
        <f t="shared" si="15"/>
        <v>0</v>
      </c>
      <c r="Z59" s="28">
        <f t="shared" si="15"/>
        <v>0</v>
      </c>
      <c r="AA59" s="28">
        <f t="shared" si="15"/>
        <v>0</v>
      </c>
      <c r="AB59" s="45">
        <f t="shared" si="15"/>
        <v>0</v>
      </c>
      <c r="AC59" s="29">
        <f t="shared" si="15"/>
        <v>1</v>
      </c>
      <c r="AD59" s="29">
        <f t="shared" si="15"/>
        <v>0</v>
      </c>
      <c r="AE59" s="29">
        <f t="shared" si="15"/>
        <v>0</v>
      </c>
      <c r="AF59" s="29">
        <f t="shared" si="15"/>
        <v>0</v>
      </c>
      <c r="AG59" s="29">
        <f t="shared" si="15"/>
        <v>0</v>
      </c>
      <c r="AH59" s="29">
        <f t="shared" si="15"/>
        <v>0</v>
      </c>
      <c r="AI59" s="30">
        <f t="shared" si="15"/>
        <v>0</v>
      </c>
      <c r="AJ59" s="17">
        <f t="shared" si="12"/>
        <v>0</v>
      </c>
      <c r="AK59" s="17">
        <f t="shared" si="13"/>
        <v>0</v>
      </c>
    </row>
    <row r="60" spans="1:37" ht="22.5" customHeight="1" outlineLevel="1">
      <c r="A60" s="21" t="s">
        <v>148</v>
      </c>
      <c r="B60" s="85" t="s">
        <v>65</v>
      </c>
      <c r="C60" s="86"/>
      <c r="D60" s="12"/>
      <c r="E60" s="11">
        <f t="shared" si="6"/>
        <v>0</v>
      </c>
      <c r="F60" s="12"/>
      <c r="G60" s="12"/>
      <c r="H60" s="12"/>
      <c r="I60" s="12"/>
      <c r="J60" s="12"/>
      <c r="K60" s="11">
        <f t="shared" si="1"/>
        <v>0</v>
      </c>
      <c r="L60" s="12"/>
      <c r="M60" s="12"/>
      <c r="N60" s="12"/>
      <c r="O60" s="12"/>
      <c r="P60" s="47"/>
      <c r="Q60" s="12"/>
      <c r="R60" s="12"/>
      <c r="S60" s="12"/>
      <c r="T60" s="47"/>
      <c r="U60" s="11">
        <f t="shared" si="2"/>
        <v>0</v>
      </c>
      <c r="V60" s="12"/>
      <c r="W60" s="12"/>
      <c r="X60" s="12"/>
      <c r="Y60" s="12"/>
      <c r="Z60" s="12"/>
      <c r="AA60" s="12"/>
      <c r="AB60" s="47"/>
      <c r="AC60" s="16"/>
      <c r="AD60" s="16"/>
      <c r="AE60" s="16"/>
      <c r="AF60" s="16"/>
      <c r="AG60" s="16"/>
      <c r="AH60" s="16"/>
      <c r="AI60" s="20"/>
      <c r="AJ60" s="2">
        <f t="shared" si="12"/>
        <v>0</v>
      </c>
      <c r="AK60" s="2">
        <f t="shared" si="13"/>
        <v>0</v>
      </c>
    </row>
    <row r="61" spans="1:37" ht="22.5" customHeight="1" outlineLevel="1">
      <c r="A61" s="21" t="s">
        <v>149</v>
      </c>
      <c r="B61" s="81" t="s">
        <v>66</v>
      </c>
      <c r="C61" s="82"/>
      <c r="D61" s="12"/>
      <c r="E61" s="11">
        <f t="shared" si="6"/>
        <v>0</v>
      </c>
      <c r="F61" s="12"/>
      <c r="G61" s="12"/>
      <c r="H61" s="12"/>
      <c r="I61" s="12"/>
      <c r="J61" s="12"/>
      <c r="K61" s="11">
        <f t="shared" si="1"/>
        <v>0</v>
      </c>
      <c r="L61" s="12"/>
      <c r="M61" s="12"/>
      <c r="N61" s="12"/>
      <c r="O61" s="12"/>
      <c r="P61" s="47"/>
      <c r="Q61" s="12"/>
      <c r="R61" s="12"/>
      <c r="S61" s="12"/>
      <c r="T61" s="47"/>
      <c r="U61" s="11">
        <f t="shared" si="2"/>
        <v>0</v>
      </c>
      <c r="V61" s="12"/>
      <c r="W61" s="12"/>
      <c r="X61" s="12"/>
      <c r="Y61" s="12"/>
      <c r="Z61" s="12"/>
      <c r="AA61" s="12"/>
      <c r="AB61" s="47"/>
      <c r="AC61" s="16"/>
      <c r="AD61" s="16"/>
      <c r="AE61" s="16"/>
      <c r="AF61" s="16"/>
      <c r="AG61" s="16"/>
      <c r="AH61" s="16"/>
      <c r="AI61" s="20"/>
      <c r="AJ61" s="2">
        <f t="shared" si="12"/>
        <v>0</v>
      </c>
      <c r="AK61" s="2">
        <f t="shared" si="13"/>
        <v>0</v>
      </c>
    </row>
    <row r="62" spans="1:37" ht="22.5" customHeight="1" outlineLevel="1">
      <c r="A62" s="21" t="s">
        <v>150</v>
      </c>
      <c r="B62" s="81" t="s">
        <v>67</v>
      </c>
      <c r="C62" s="82"/>
      <c r="D62" s="12"/>
      <c r="E62" s="11">
        <f t="shared" si="6"/>
        <v>0</v>
      </c>
      <c r="F62" s="12"/>
      <c r="G62" s="12"/>
      <c r="H62" s="12"/>
      <c r="I62" s="12"/>
      <c r="J62" s="12"/>
      <c r="K62" s="11">
        <f t="shared" si="1"/>
        <v>0</v>
      </c>
      <c r="L62" s="12"/>
      <c r="M62" s="12"/>
      <c r="N62" s="12"/>
      <c r="O62" s="12"/>
      <c r="P62" s="47"/>
      <c r="Q62" s="12"/>
      <c r="R62" s="12"/>
      <c r="S62" s="12"/>
      <c r="T62" s="47"/>
      <c r="U62" s="11">
        <f t="shared" si="2"/>
        <v>0</v>
      </c>
      <c r="V62" s="12"/>
      <c r="W62" s="12"/>
      <c r="X62" s="12"/>
      <c r="Y62" s="12"/>
      <c r="Z62" s="12"/>
      <c r="AA62" s="12"/>
      <c r="AB62" s="47"/>
      <c r="AC62" s="16"/>
      <c r="AD62" s="16"/>
      <c r="AE62" s="16"/>
      <c r="AF62" s="16"/>
      <c r="AG62" s="16"/>
      <c r="AH62" s="16"/>
      <c r="AI62" s="20"/>
      <c r="AJ62" s="2">
        <f t="shared" si="12"/>
        <v>0</v>
      </c>
      <c r="AK62" s="2">
        <f t="shared" si="13"/>
        <v>0</v>
      </c>
    </row>
    <row r="63" spans="1:37" ht="22.5" customHeight="1" outlineLevel="1">
      <c r="A63" s="21" t="s">
        <v>151</v>
      </c>
      <c r="B63" s="81" t="s">
        <v>68</v>
      </c>
      <c r="C63" s="82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1"/>
        <v>0</v>
      </c>
      <c r="L63" s="12"/>
      <c r="M63" s="12"/>
      <c r="N63" s="12"/>
      <c r="O63" s="12"/>
      <c r="P63" s="47"/>
      <c r="Q63" s="12"/>
      <c r="R63" s="12"/>
      <c r="S63" s="12"/>
      <c r="T63" s="47"/>
      <c r="U63" s="11">
        <f t="shared" si="2"/>
        <v>0</v>
      </c>
      <c r="V63" s="12"/>
      <c r="W63" s="12"/>
      <c r="X63" s="12"/>
      <c r="Y63" s="12"/>
      <c r="Z63" s="12"/>
      <c r="AA63" s="12"/>
      <c r="AB63" s="47"/>
      <c r="AC63" s="16"/>
      <c r="AD63" s="16"/>
      <c r="AE63" s="16"/>
      <c r="AF63" s="16"/>
      <c r="AG63" s="16"/>
      <c r="AH63" s="16"/>
      <c r="AI63" s="20"/>
      <c r="AJ63" s="2">
        <f t="shared" si="12"/>
        <v>0</v>
      </c>
      <c r="AK63" s="2">
        <f t="shared" si="13"/>
        <v>0</v>
      </c>
    </row>
    <row r="64" spans="1:37" ht="22.5" customHeight="1" outlineLevel="1">
      <c r="A64" s="21" t="s">
        <v>152</v>
      </c>
      <c r="B64" s="83" t="s">
        <v>69</v>
      </c>
      <c r="C64" s="84"/>
      <c r="D64" s="12"/>
      <c r="E64" s="11">
        <f t="shared" si="6"/>
        <v>1</v>
      </c>
      <c r="F64" s="12"/>
      <c r="G64" s="12"/>
      <c r="H64" s="12"/>
      <c r="I64" s="12">
        <v>1</v>
      </c>
      <c r="J64" s="12"/>
      <c r="K64" s="11">
        <f t="shared" si="1"/>
        <v>1</v>
      </c>
      <c r="L64" s="12"/>
      <c r="M64" s="12"/>
      <c r="N64" s="12"/>
      <c r="O64" s="12"/>
      <c r="P64" s="47"/>
      <c r="Q64" s="12">
        <v>1</v>
      </c>
      <c r="R64" s="12"/>
      <c r="S64" s="12"/>
      <c r="T64" s="47"/>
      <c r="U64" s="11">
        <f t="shared" si="2"/>
        <v>0</v>
      </c>
      <c r="V64" s="12"/>
      <c r="W64" s="12"/>
      <c r="X64" s="12"/>
      <c r="Y64" s="12"/>
      <c r="Z64" s="12"/>
      <c r="AA64" s="12"/>
      <c r="AB64" s="47"/>
      <c r="AC64" s="16">
        <v>1</v>
      </c>
      <c r="AD64" s="16"/>
      <c r="AE64" s="16"/>
      <c r="AF64" s="16"/>
      <c r="AG64" s="16"/>
      <c r="AH64" s="16"/>
      <c r="AI64" s="20"/>
      <c r="AJ64" s="2">
        <f t="shared" si="12"/>
        <v>0</v>
      </c>
      <c r="AK64" s="2">
        <f t="shared" si="13"/>
        <v>0</v>
      </c>
    </row>
    <row r="65" spans="1:37" s="17" customFormat="1" ht="22.5" customHeight="1">
      <c r="A65" s="27">
        <v>10</v>
      </c>
      <c r="B65" s="79" t="s">
        <v>70</v>
      </c>
      <c r="C65" s="80"/>
      <c r="D65" s="28">
        <f>D66+D67+D68+D69+D70+D71+D72</f>
        <v>0</v>
      </c>
      <c r="E65" s="28">
        <f aca="true" t="shared" si="16" ref="E65:AE65">E66+E67+E68+E69+E70+E71+E72</f>
        <v>9</v>
      </c>
      <c r="F65" s="28">
        <f t="shared" si="16"/>
        <v>0</v>
      </c>
      <c r="G65" s="28">
        <f t="shared" si="16"/>
        <v>0</v>
      </c>
      <c r="H65" s="28">
        <f t="shared" si="16"/>
        <v>0</v>
      </c>
      <c r="I65" s="28">
        <f t="shared" si="16"/>
        <v>9</v>
      </c>
      <c r="J65" s="28">
        <f t="shared" si="16"/>
        <v>0</v>
      </c>
      <c r="K65" s="28">
        <f t="shared" si="16"/>
        <v>9</v>
      </c>
      <c r="L65" s="28">
        <f t="shared" si="16"/>
        <v>0</v>
      </c>
      <c r="M65" s="28">
        <f t="shared" si="16"/>
        <v>0</v>
      </c>
      <c r="N65" s="28">
        <f t="shared" si="16"/>
        <v>0</v>
      </c>
      <c r="O65" s="28">
        <f t="shared" si="16"/>
        <v>9</v>
      </c>
      <c r="P65" s="45">
        <f t="shared" si="16"/>
        <v>19000</v>
      </c>
      <c r="Q65" s="28">
        <f t="shared" si="16"/>
        <v>0</v>
      </c>
      <c r="R65" s="28">
        <f t="shared" si="16"/>
        <v>0</v>
      </c>
      <c r="S65" s="28">
        <f t="shared" si="16"/>
        <v>0</v>
      </c>
      <c r="T65" s="45">
        <f t="shared" si="16"/>
        <v>12000</v>
      </c>
      <c r="U65" s="28">
        <f t="shared" si="16"/>
        <v>0</v>
      </c>
      <c r="V65" s="28">
        <f t="shared" si="16"/>
        <v>0</v>
      </c>
      <c r="W65" s="28">
        <f t="shared" si="16"/>
        <v>0</v>
      </c>
      <c r="X65" s="28">
        <f t="shared" si="16"/>
        <v>0</v>
      </c>
      <c r="Y65" s="28">
        <f t="shared" si="16"/>
        <v>0</v>
      </c>
      <c r="Z65" s="28">
        <f t="shared" si="16"/>
        <v>0</v>
      </c>
      <c r="AA65" s="28">
        <f t="shared" si="16"/>
        <v>0</v>
      </c>
      <c r="AB65" s="45">
        <f t="shared" si="16"/>
        <v>0</v>
      </c>
      <c r="AC65" s="29">
        <f t="shared" si="16"/>
        <v>5</v>
      </c>
      <c r="AD65" s="29">
        <f t="shared" si="16"/>
        <v>0</v>
      </c>
      <c r="AE65" s="29">
        <f t="shared" si="16"/>
        <v>4</v>
      </c>
      <c r="AF65" s="29">
        <f>AF66+AF67+AF68+AF69+AF70+AF71+AH72</f>
        <v>0</v>
      </c>
      <c r="AG65" s="29">
        <f>AG66+AG67+AG68+AG69+AG70+AG71+AF72</f>
        <v>0</v>
      </c>
      <c r="AH65" s="29">
        <f>AH66+AH67+AH68+AH69+AH70+AH71+AG72</f>
        <v>0</v>
      </c>
      <c r="AI65" s="30">
        <f>AI66+AI67+AI68+AI69+AI70+AI71+AI72</f>
        <v>0</v>
      </c>
      <c r="AJ65" s="17">
        <f t="shared" si="12"/>
        <v>0</v>
      </c>
      <c r="AK65" s="17">
        <f t="shared" si="13"/>
        <v>0</v>
      </c>
    </row>
    <row r="66" spans="1:37" s="49" customFormat="1" ht="22.5" customHeight="1" outlineLevel="1">
      <c r="A66" s="21" t="s">
        <v>153</v>
      </c>
      <c r="B66" s="78" t="s">
        <v>71</v>
      </c>
      <c r="C66" s="78"/>
      <c r="D66" s="14"/>
      <c r="E66" s="13">
        <f t="shared" si="6"/>
        <v>3</v>
      </c>
      <c r="F66" s="14"/>
      <c r="G66" s="14"/>
      <c r="H66" s="14"/>
      <c r="I66" s="14">
        <v>3</v>
      </c>
      <c r="J66" s="14"/>
      <c r="K66" s="13">
        <f t="shared" si="1"/>
        <v>3</v>
      </c>
      <c r="L66" s="14"/>
      <c r="M66" s="14"/>
      <c r="N66" s="14"/>
      <c r="O66" s="14">
        <v>3</v>
      </c>
      <c r="P66" s="47">
        <v>3500</v>
      </c>
      <c r="Q66" s="14"/>
      <c r="R66" s="14"/>
      <c r="S66" s="14"/>
      <c r="T66" s="47">
        <v>1000</v>
      </c>
      <c r="U66" s="13">
        <f t="shared" si="2"/>
        <v>0</v>
      </c>
      <c r="V66" s="14"/>
      <c r="W66" s="14"/>
      <c r="X66" s="14"/>
      <c r="Y66" s="14"/>
      <c r="Z66" s="14"/>
      <c r="AA66" s="14"/>
      <c r="AB66" s="47"/>
      <c r="AC66" s="16">
        <v>2</v>
      </c>
      <c r="AD66" s="16"/>
      <c r="AE66" s="16">
        <v>1</v>
      </c>
      <c r="AF66" s="16"/>
      <c r="AG66" s="16"/>
      <c r="AH66" s="16"/>
      <c r="AI66" s="20"/>
      <c r="AJ66" s="49">
        <f t="shared" si="12"/>
        <v>0</v>
      </c>
      <c r="AK66" s="49">
        <f t="shared" si="13"/>
        <v>0</v>
      </c>
    </row>
    <row r="67" spans="1:37" ht="22.5" customHeight="1" outlineLevel="1">
      <c r="A67" s="21" t="s">
        <v>154</v>
      </c>
      <c r="B67" s="78" t="s">
        <v>72</v>
      </c>
      <c r="C67" s="78"/>
      <c r="D67" s="12"/>
      <c r="E67" s="11">
        <f t="shared" si="6"/>
        <v>1</v>
      </c>
      <c r="F67" s="12"/>
      <c r="G67" s="12"/>
      <c r="H67" s="12"/>
      <c r="I67" s="12">
        <v>1</v>
      </c>
      <c r="J67" s="12"/>
      <c r="K67" s="11">
        <f t="shared" si="1"/>
        <v>1</v>
      </c>
      <c r="L67" s="12"/>
      <c r="M67" s="12"/>
      <c r="N67" s="12"/>
      <c r="O67" s="12">
        <v>1</v>
      </c>
      <c r="P67" s="47">
        <v>5000</v>
      </c>
      <c r="Q67" s="12"/>
      <c r="R67" s="12"/>
      <c r="S67" s="12"/>
      <c r="T67" s="47">
        <v>5000</v>
      </c>
      <c r="U67" s="11">
        <f t="shared" si="2"/>
        <v>0</v>
      </c>
      <c r="V67" s="12"/>
      <c r="W67" s="12"/>
      <c r="X67" s="12"/>
      <c r="Y67" s="12"/>
      <c r="Z67" s="12"/>
      <c r="AA67" s="12"/>
      <c r="AB67" s="47"/>
      <c r="AC67" s="16">
        <v>1</v>
      </c>
      <c r="AD67" s="16"/>
      <c r="AE67" s="16"/>
      <c r="AF67" s="16"/>
      <c r="AG67" s="16"/>
      <c r="AH67" s="16"/>
      <c r="AI67" s="20"/>
      <c r="AJ67" s="2">
        <f t="shared" si="12"/>
        <v>0</v>
      </c>
      <c r="AK67" s="2">
        <f t="shared" si="13"/>
        <v>0</v>
      </c>
    </row>
    <row r="68" spans="1:37" ht="22.5" customHeight="1" outlineLevel="1">
      <c r="A68" s="21" t="s">
        <v>155</v>
      </c>
      <c r="B68" s="78" t="s">
        <v>73</v>
      </c>
      <c r="C68" s="78"/>
      <c r="D68" s="12"/>
      <c r="E68" s="11">
        <f t="shared" si="6"/>
        <v>5</v>
      </c>
      <c r="F68" s="12"/>
      <c r="G68" s="12"/>
      <c r="H68" s="12"/>
      <c r="I68" s="12">
        <v>5</v>
      </c>
      <c r="J68" s="12"/>
      <c r="K68" s="11">
        <f t="shared" si="1"/>
        <v>5</v>
      </c>
      <c r="L68" s="12"/>
      <c r="M68" s="12"/>
      <c r="N68" s="12"/>
      <c r="O68" s="12">
        <v>5</v>
      </c>
      <c r="P68" s="47">
        <v>10500</v>
      </c>
      <c r="Q68" s="12"/>
      <c r="R68" s="12"/>
      <c r="S68" s="12"/>
      <c r="T68" s="47">
        <v>6000</v>
      </c>
      <c r="U68" s="11">
        <f t="shared" si="2"/>
        <v>0</v>
      </c>
      <c r="V68" s="12"/>
      <c r="W68" s="12"/>
      <c r="X68" s="12"/>
      <c r="Y68" s="12"/>
      <c r="Z68" s="12"/>
      <c r="AA68" s="12"/>
      <c r="AB68" s="47"/>
      <c r="AC68" s="16">
        <v>2</v>
      </c>
      <c r="AD68" s="16"/>
      <c r="AE68" s="16">
        <v>3</v>
      </c>
      <c r="AF68" s="16"/>
      <c r="AG68" s="16"/>
      <c r="AH68" s="16"/>
      <c r="AI68" s="20"/>
      <c r="AJ68" s="2">
        <f t="shared" si="12"/>
        <v>0</v>
      </c>
      <c r="AK68" s="2">
        <f t="shared" si="13"/>
        <v>0</v>
      </c>
    </row>
    <row r="69" spans="1:37" ht="22.5" customHeight="1" outlineLevel="1">
      <c r="A69" s="21" t="s">
        <v>156</v>
      </c>
      <c r="B69" s="77" t="s">
        <v>74</v>
      </c>
      <c r="C69" s="77"/>
      <c r="D69" s="12"/>
      <c r="E69" s="11">
        <f t="shared" si="6"/>
        <v>0</v>
      </c>
      <c r="F69" s="12"/>
      <c r="G69" s="12"/>
      <c r="H69" s="12"/>
      <c r="I69" s="12"/>
      <c r="J69" s="12"/>
      <c r="K69" s="11">
        <f t="shared" si="1"/>
        <v>0</v>
      </c>
      <c r="L69" s="12"/>
      <c r="M69" s="12"/>
      <c r="N69" s="12"/>
      <c r="O69" s="12"/>
      <c r="P69" s="47"/>
      <c r="Q69" s="12"/>
      <c r="R69" s="12"/>
      <c r="S69" s="12"/>
      <c r="T69" s="47"/>
      <c r="U69" s="11">
        <f t="shared" si="2"/>
        <v>0</v>
      </c>
      <c r="V69" s="12"/>
      <c r="W69" s="12"/>
      <c r="X69" s="12"/>
      <c r="Y69" s="12"/>
      <c r="Z69" s="12"/>
      <c r="AA69" s="12"/>
      <c r="AB69" s="47"/>
      <c r="AC69" s="16"/>
      <c r="AD69" s="16"/>
      <c r="AE69" s="16"/>
      <c r="AF69" s="16"/>
      <c r="AG69" s="16"/>
      <c r="AH69" s="16"/>
      <c r="AI69" s="20"/>
      <c r="AJ69" s="2">
        <f t="shared" si="12"/>
        <v>0</v>
      </c>
      <c r="AK69" s="2">
        <f t="shared" si="13"/>
        <v>0</v>
      </c>
    </row>
    <row r="70" spans="1:37" ht="22.5" customHeight="1" outlineLevel="1">
      <c r="A70" s="21" t="s">
        <v>157</v>
      </c>
      <c r="B70" s="77" t="s">
        <v>75</v>
      </c>
      <c r="C70" s="77"/>
      <c r="D70" s="18"/>
      <c r="E70" s="15">
        <f t="shared" si="6"/>
        <v>0</v>
      </c>
      <c r="F70" s="18"/>
      <c r="G70" s="18"/>
      <c r="H70" s="18"/>
      <c r="I70" s="18"/>
      <c r="J70" s="18"/>
      <c r="K70" s="15">
        <f t="shared" si="1"/>
        <v>0</v>
      </c>
      <c r="L70" s="18"/>
      <c r="M70" s="18"/>
      <c r="N70" s="18"/>
      <c r="O70" s="18"/>
      <c r="P70" s="47"/>
      <c r="Q70" s="18"/>
      <c r="R70" s="18"/>
      <c r="S70" s="18"/>
      <c r="T70" s="47"/>
      <c r="U70" s="15">
        <f t="shared" si="2"/>
        <v>0</v>
      </c>
      <c r="V70" s="18"/>
      <c r="W70" s="18"/>
      <c r="X70" s="18"/>
      <c r="Y70" s="18"/>
      <c r="Z70" s="18"/>
      <c r="AA70" s="18"/>
      <c r="AB70" s="47"/>
      <c r="AC70" s="16"/>
      <c r="AD70" s="16"/>
      <c r="AE70" s="16"/>
      <c r="AF70" s="16"/>
      <c r="AG70" s="16"/>
      <c r="AH70" s="16"/>
      <c r="AI70" s="20"/>
      <c r="AJ70" s="2">
        <f t="shared" si="12"/>
        <v>0</v>
      </c>
      <c r="AK70" s="2">
        <f t="shared" si="13"/>
        <v>0</v>
      </c>
    </row>
    <row r="71" spans="1:37" ht="22.5" customHeight="1" outlineLevel="1">
      <c r="A71" s="21" t="s">
        <v>158</v>
      </c>
      <c r="B71" s="77" t="s">
        <v>76</v>
      </c>
      <c r="C71" s="77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1"/>
        <v>0</v>
      </c>
      <c r="L71" s="18"/>
      <c r="M71" s="18"/>
      <c r="N71" s="18"/>
      <c r="O71" s="18"/>
      <c r="P71" s="47"/>
      <c r="Q71" s="18"/>
      <c r="R71" s="18"/>
      <c r="S71" s="18"/>
      <c r="T71" s="47"/>
      <c r="U71" s="15">
        <f t="shared" si="2"/>
        <v>0</v>
      </c>
      <c r="V71" s="18"/>
      <c r="W71" s="18"/>
      <c r="X71" s="18"/>
      <c r="Y71" s="18"/>
      <c r="Z71" s="18"/>
      <c r="AA71" s="18"/>
      <c r="AB71" s="47"/>
      <c r="AC71" s="16"/>
      <c r="AD71" s="16"/>
      <c r="AE71" s="16"/>
      <c r="AF71" s="16"/>
      <c r="AG71" s="16"/>
      <c r="AH71" s="16"/>
      <c r="AI71" s="20"/>
      <c r="AJ71" s="2">
        <f t="shared" si="12"/>
        <v>0</v>
      </c>
      <c r="AK71" s="2">
        <f t="shared" si="13"/>
        <v>0</v>
      </c>
    </row>
    <row r="72" spans="1:37" ht="22.5" customHeight="1" outlineLevel="1">
      <c r="A72" s="21" t="s">
        <v>159</v>
      </c>
      <c r="B72" s="77" t="s">
        <v>77</v>
      </c>
      <c r="C72" s="77"/>
      <c r="D72" s="18"/>
      <c r="E72" s="15">
        <f t="shared" si="6"/>
        <v>0</v>
      </c>
      <c r="F72" s="18"/>
      <c r="G72" s="18"/>
      <c r="H72" s="18"/>
      <c r="I72" s="18"/>
      <c r="J72" s="18"/>
      <c r="K72" s="15">
        <f t="shared" si="1"/>
        <v>0</v>
      </c>
      <c r="L72" s="18"/>
      <c r="M72" s="18"/>
      <c r="N72" s="18"/>
      <c r="O72" s="18"/>
      <c r="P72" s="47"/>
      <c r="Q72" s="18"/>
      <c r="R72" s="18"/>
      <c r="S72" s="18"/>
      <c r="T72" s="47"/>
      <c r="U72" s="15">
        <f t="shared" si="2"/>
        <v>0</v>
      </c>
      <c r="V72" s="18"/>
      <c r="W72" s="18"/>
      <c r="X72" s="18"/>
      <c r="Y72" s="18"/>
      <c r="Z72" s="18"/>
      <c r="AA72" s="18"/>
      <c r="AB72" s="47"/>
      <c r="AC72" s="16"/>
      <c r="AD72" s="16"/>
      <c r="AE72" s="16"/>
      <c r="AF72" s="16"/>
      <c r="AG72" s="16"/>
      <c r="AH72" s="16"/>
      <c r="AI72" s="20"/>
      <c r="AJ72" s="2">
        <f>E72-AC72-AD72-AE72-AH72-AF72-AG72-AI72</f>
        <v>0</v>
      </c>
      <c r="AK72" s="2">
        <f t="shared" si="13"/>
        <v>0</v>
      </c>
    </row>
    <row r="73" spans="1:37" s="17" customFormat="1" ht="22.5" customHeight="1">
      <c r="A73" s="27">
        <v>11</v>
      </c>
      <c r="B73" s="79" t="s">
        <v>78</v>
      </c>
      <c r="C73" s="80"/>
      <c r="D73" s="28"/>
      <c r="E73" s="28">
        <f aca="true" t="shared" si="17" ref="E73:AE73">E74+E75</f>
        <v>5</v>
      </c>
      <c r="F73" s="28"/>
      <c r="G73" s="28">
        <f t="shared" si="17"/>
        <v>3</v>
      </c>
      <c r="H73" s="28"/>
      <c r="I73" s="28">
        <f t="shared" si="17"/>
        <v>2</v>
      </c>
      <c r="J73" s="28">
        <f t="shared" si="17"/>
        <v>3</v>
      </c>
      <c r="K73" s="28">
        <f t="shared" si="17"/>
        <v>2</v>
      </c>
      <c r="L73" s="28"/>
      <c r="M73" s="28"/>
      <c r="N73" s="28">
        <f t="shared" si="17"/>
        <v>0</v>
      </c>
      <c r="O73" s="28">
        <f t="shared" si="17"/>
        <v>2</v>
      </c>
      <c r="P73" s="45">
        <f t="shared" si="17"/>
        <v>12000</v>
      </c>
      <c r="Q73" s="28"/>
      <c r="R73" s="28"/>
      <c r="S73" s="28"/>
      <c r="T73" s="45">
        <f t="shared" si="17"/>
        <v>6000</v>
      </c>
      <c r="U73" s="28">
        <f t="shared" si="17"/>
        <v>0</v>
      </c>
      <c r="V73" s="28"/>
      <c r="W73" s="28"/>
      <c r="X73" s="28"/>
      <c r="Y73" s="28"/>
      <c r="Z73" s="28"/>
      <c r="AA73" s="28"/>
      <c r="AB73" s="45">
        <f t="shared" si="17"/>
        <v>0</v>
      </c>
      <c r="AC73" s="29">
        <f t="shared" si="17"/>
        <v>1</v>
      </c>
      <c r="AD73" s="29"/>
      <c r="AE73" s="29">
        <f t="shared" si="17"/>
        <v>1</v>
      </c>
      <c r="AF73" s="29"/>
      <c r="AG73" s="29"/>
      <c r="AH73" s="29"/>
      <c r="AI73" s="30"/>
      <c r="AJ73" s="17">
        <f>E73-AC73-AD73-AE73-AF73-AG73-AH73-AI73</f>
        <v>3</v>
      </c>
      <c r="AK73" s="17">
        <f t="shared" si="13"/>
        <v>0</v>
      </c>
    </row>
    <row r="74" spans="1:37" s="50" customFormat="1" ht="22.5" customHeight="1" outlineLevel="1">
      <c r="A74" s="21" t="s">
        <v>160</v>
      </c>
      <c r="B74" s="78" t="s">
        <v>79</v>
      </c>
      <c r="C74" s="78"/>
      <c r="D74" s="18"/>
      <c r="E74" s="15">
        <f t="shared" si="6"/>
        <v>5</v>
      </c>
      <c r="F74" s="18"/>
      <c r="G74" s="18">
        <v>3</v>
      </c>
      <c r="H74" s="18"/>
      <c r="I74" s="18">
        <v>2</v>
      </c>
      <c r="J74" s="18">
        <v>3</v>
      </c>
      <c r="K74" s="15">
        <f t="shared" si="1"/>
        <v>2</v>
      </c>
      <c r="L74" s="18"/>
      <c r="M74" s="18"/>
      <c r="N74" s="18"/>
      <c r="O74" s="18">
        <v>2</v>
      </c>
      <c r="P74" s="47">
        <v>12000</v>
      </c>
      <c r="Q74" s="18"/>
      <c r="R74" s="18"/>
      <c r="S74" s="18"/>
      <c r="T74" s="47">
        <v>6000</v>
      </c>
      <c r="U74" s="15">
        <f t="shared" si="2"/>
        <v>0</v>
      </c>
      <c r="V74" s="18"/>
      <c r="W74" s="18"/>
      <c r="X74" s="18"/>
      <c r="Y74" s="18"/>
      <c r="Z74" s="18"/>
      <c r="AA74" s="18"/>
      <c r="AB74" s="47"/>
      <c r="AC74" s="16">
        <v>1</v>
      </c>
      <c r="AD74" s="16"/>
      <c r="AE74" s="16">
        <v>1</v>
      </c>
      <c r="AF74" s="16"/>
      <c r="AG74" s="16"/>
      <c r="AH74" s="16"/>
      <c r="AI74" s="20"/>
      <c r="AJ74" s="50">
        <f>E74-AC74-AD74-AE74-AF74-AG74-AH74-AI74</f>
        <v>3</v>
      </c>
      <c r="AK74" s="50">
        <f t="shared" si="13"/>
        <v>0</v>
      </c>
    </row>
    <row r="75" spans="1:37" s="5" customFormat="1" ht="22.5" customHeight="1" outlineLevel="1">
      <c r="A75" s="21" t="s">
        <v>161</v>
      </c>
      <c r="B75" s="77" t="s">
        <v>80</v>
      </c>
      <c r="C75" s="77"/>
      <c r="D75" s="18"/>
      <c r="E75" s="15">
        <f t="shared" si="6"/>
        <v>0</v>
      </c>
      <c r="F75" s="18"/>
      <c r="G75" s="18"/>
      <c r="H75" s="18"/>
      <c r="I75" s="18"/>
      <c r="J75" s="18"/>
      <c r="K75" s="15">
        <f t="shared" si="1"/>
        <v>0</v>
      </c>
      <c r="L75" s="18"/>
      <c r="M75" s="18"/>
      <c r="N75" s="18"/>
      <c r="O75" s="18"/>
      <c r="P75" s="47"/>
      <c r="Q75" s="18"/>
      <c r="R75" s="18"/>
      <c r="S75" s="18"/>
      <c r="T75" s="47"/>
      <c r="U75" s="15">
        <f t="shared" si="2"/>
        <v>0</v>
      </c>
      <c r="V75" s="18"/>
      <c r="W75" s="18"/>
      <c r="X75" s="18"/>
      <c r="Y75" s="18"/>
      <c r="Z75" s="18"/>
      <c r="AA75" s="18"/>
      <c r="AB75" s="47"/>
      <c r="AC75" s="16"/>
      <c r="AD75" s="16"/>
      <c r="AE75" s="16"/>
      <c r="AF75" s="16"/>
      <c r="AG75" s="16"/>
      <c r="AH75" s="16"/>
      <c r="AI75" s="20"/>
      <c r="AJ75" s="5">
        <f>E75-AC75-AD75-AE75-AF75-AG75-AH75-AI75</f>
        <v>0</v>
      </c>
      <c r="AK75" s="5">
        <f t="shared" si="13"/>
        <v>0</v>
      </c>
    </row>
    <row r="76" spans="1:37" s="17" customFormat="1" ht="22.5" customHeight="1">
      <c r="A76" s="27">
        <v>12</v>
      </c>
      <c r="B76" s="79" t="s">
        <v>81</v>
      </c>
      <c r="C76" s="80"/>
      <c r="D76" s="28"/>
      <c r="E76" s="28">
        <f t="shared" si="6"/>
        <v>68</v>
      </c>
      <c r="F76" s="55"/>
      <c r="G76" s="55"/>
      <c r="H76" s="55">
        <v>68</v>
      </c>
      <c r="I76" s="55"/>
      <c r="J76" s="55"/>
      <c r="K76" s="28">
        <f t="shared" si="1"/>
        <v>59</v>
      </c>
      <c r="L76" s="55">
        <v>1</v>
      </c>
      <c r="M76" s="55">
        <v>2</v>
      </c>
      <c r="N76" s="55">
        <v>2</v>
      </c>
      <c r="O76" s="55">
        <v>53</v>
      </c>
      <c r="P76" s="56">
        <v>106500</v>
      </c>
      <c r="Q76" s="55">
        <v>1</v>
      </c>
      <c r="R76" s="55">
        <v>9</v>
      </c>
      <c r="S76" s="55">
        <v>45</v>
      </c>
      <c r="T76" s="56" t="s">
        <v>172</v>
      </c>
      <c r="U76" s="28">
        <f t="shared" si="2"/>
        <v>0</v>
      </c>
      <c r="V76" s="55"/>
      <c r="W76" s="55"/>
      <c r="X76" s="55"/>
      <c r="Y76" s="55"/>
      <c r="Z76" s="55"/>
      <c r="AA76" s="55"/>
      <c r="AB76" s="56"/>
      <c r="AC76" s="57">
        <v>48</v>
      </c>
      <c r="AD76" s="57"/>
      <c r="AE76" s="57">
        <v>20</v>
      </c>
      <c r="AF76" s="57"/>
      <c r="AG76" s="57"/>
      <c r="AH76" s="57"/>
      <c r="AI76" s="58"/>
      <c r="AJ76" s="54">
        <f>E76-AC76-AD76-AE76-AF76-AG76-AH76-AI76</f>
        <v>0</v>
      </c>
      <c r="AK76" s="17">
        <f t="shared" si="13"/>
        <v>0</v>
      </c>
    </row>
    <row r="77" spans="1:37" s="17" customFormat="1" ht="22.5" customHeight="1" collapsed="1">
      <c r="A77" s="27">
        <v>13</v>
      </c>
      <c r="B77" s="79" t="s">
        <v>94</v>
      </c>
      <c r="C77" s="80"/>
      <c r="D77" s="28"/>
      <c r="E77" s="28">
        <f t="shared" si="6"/>
        <v>161</v>
      </c>
      <c r="F77" s="55">
        <v>3</v>
      </c>
      <c r="G77" s="55"/>
      <c r="H77" s="55">
        <v>158</v>
      </c>
      <c r="I77" s="55"/>
      <c r="J77" s="55">
        <v>1</v>
      </c>
      <c r="K77" s="28">
        <f>L77+M77+N77+O77+Q77</f>
        <v>160</v>
      </c>
      <c r="L77" s="55"/>
      <c r="M77" s="55">
        <v>27</v>
      </c>
      <c r="N77" s="55">
        <v>18</v>
      </c>
      <c r="O77" s="55">
        <v>115</v>
      </c>
      <c r="P77" s="56">
        <v>947000</v>
      </c>
      <c r="Q77" s="55"/>
      <c r="R77" s="55"/>
      <c r="S77" s="55">
        <v>106</v>
      </c>
      <c r="T77" s="56">
        <v>819060.39</v>
      </c>
      <c r="U77" s="28">
        <f>V77+W77+X77+Y77</f>
        <v>0</v>
      </c>
      <c r="V77" s="55"/>
      <c r="W77" s="55"/>
      <c r="X77" s="55"/>
      <c r="Y77" s="55"/>
      <c r="Z77" s="55"/>
      <c r="AA77" s="55"/>
      <c r="AB77" s="56"/>
      <c r="AC77" s="57">
        <v>102</v>
      </c>
      <c r="AD77" s="57">
        <v>1</v>
      </c>
      <c r="AE77" s="57">
        <v>58</v>
      </c>
      <c r="AF77" s="57"/>
      <c r="AG77" s="57"/>
      <c r="AH77" s="57"/>
      <c r="AI77" s="58"/>
      <c r="AJ77" s="17">
        <f>E77-AC77-AD77-AE77-AF77-AG77-AH77-AI77</f>
        <v>0</v>
      </c>
      <c r="AK77" s="17">
        <f t="shared" si="13"/>
        <v>0</v>
      </c>
    </row>
    <row r="78" spans="1:37" s="17" customFormat="1" ht="22.5" customHeight="1" collapsed="1">
      <c r="A78" s="27">
        <v>14</v>
      </c>
      <c r="B78" s="79" t="s">
        <v>95</v>
      </c>
      <c r="C78" s="80"/>
      <c r="D78" s="28"/>
      <c r="E78" s="28">
        <f>F78+G78+H78+I78</f>
        <v>28</v>
      </c>
      <c r="F78" s="55"/>
      <c r="G78" s="55">
        <v>8</v>
      </c>
      <c r="H78" s="55">
        <v>20</v>
      </c>
      <c r="I78" s="55"/>
      <c r="J78" s="55"/>
      <c r="K78" s="28">
        <f>L78+M78+N78+O78+Q78</f>
        <v>22</v>
      </c>
      <c r="L78" s="55"/>
      <c r="M78" s="55">
        <v>4</v>
      </c>
      <c r="N78" s="55"/>
      <c r="O78" s="55">
        <v>18</v>
      </c>
      <c r="P78" s="56">
        <v>52000</v>
      </c>
      <c r="Q78" s="55"/>
      <c r="R78" s="55">
        <v>6</v>
      </c>
      <c r="S78" s="55">
        <v>12</v>
      </c>
      <c r="T78" s="56">
        <v>13500</v>
      </c>
      <c r="U78" s="28">
        <v>1</v>
      </c>
      <c r="V78" s="55"/>
      <c r="W78" s="55"/>
      <c r="X78" s="55">
        <v>1</v>
      </c>
      <c r="Y78" s="55"/>
      <c r="Z78" s="55"/>
      <c r="AA78" s="55"/>
      <c r="AB78" s="56">
        <v>1500</v>
      </c>
      <c r="AC78" s="57">
        <v>11</v>
      </c>
      <c r="AD78" s="57"/>
      <c r="AE78" s="57">
        <v>17</v>
      </c>
      <c r="AF78" s="57"/>
      <c r="AG78" s="57"/>
      <c r="AH78" s="57"/>
      <c r="AI78" s="58"/>
      <c r="AJ78" s="17">
        <f>E78-AC78-AD78-AE78-AH78-AF78-AG78-AI78</f>
        <v>0</v>
      </c>
      <c r="AK78" s="54">
        <f t="shared" si="13"/>
        <v>0</v>
      </c>
    </row>
    <row r="79" spans="1:37" s="8" customFormat="1" ht="22.5" customHeight="1">
      <c r="A79" s="103" t="s">
        <v>103</v>
      </c>
      <c r="B79" s="104"/>
      <c r="C79" s="104"/>
      <c r="D79" s="28">
        <f aca="true" t="shared" si="18" ref="D79:AE79">D12+D14+D26+D29+D33+D40+D44+D51+D59+D65+D73+D76+D77+D78</f>
        <v>76</v>
      </c>
      <c r="E79" s="28">
        <f t="shared" si="18"/>
        <v>480</v>
      </c>
      <c r="F79" s="28">
        <f t="shared" si="18"/>
        <v>3</v>
      </c>
      <c r="G79" s="28">
        <f t="shared" si="18"/>
        <v>89</v>
      </c>
      <c r="H79" s="28">
        <f t="shared" si="18"/>
        <v>248</v>
      </c>
      <c r="I79" s="28">
        <f t="shared" si="18"/>
        <v>140</v>
      </c>
      <c r="J79" s="28">
        <f t="shared" si="18"/>
        <v>7</v>
      </c>
      <c r="K79" s="28">
        <f t="shared" si="18"/>
        <v>496</v>
      </c>
      <c r="L79" s="28">
        <f t="shared" si="18"/>
        <v>2</v>
      </c>
      <c r="M79" s="28">
        <f t="shared" si="18"/>
        <v>39</v>
      </c>
      <c r="N79" s="28">
        <f t="shared" si="18"/>
        <v>109</v>
      </c>
      <c r="O79" s="28">
        <f t="shared" si="18"/>
        <v>321</v>
      </c>
      <c r="P79" s="45">
        <f t="shared" si="18"/>
        <v>1733500</v>
      </c>
      <c r="Q79" s="28">
        <f t="shared" si="18"/>
        <v>17</v>
      </c>
      <c r="R79" s="28">
        <f t="shared" si="18"/>
        <v>53</v>
      </c>
      <c r="S79" s="28">
        <f t="shared" si="18"/>
        <v>223</v>
      </c>
      <c r="T79" s="45" t="e">
        <f t="shared" si="18"/>
        <v>#VALUE!</v>
      </c>
      <c r="U79" s="28">
        <f t="shared" si="18"/>
        <v>5</v>
      </c>
      <c r="V79" s="28">
        <f t="shared" si="18"/>
        <v>0</v>
      </c>
      <c r="W79" s="28">
        <f t="shared" si="18"/>
        <v>0</v>
      </c>
      <c r="X79" s="28">
        <f t="shared" si="18"/>
        <v>5</v>
      </c>
      <c r="Y79" s="28">
        <f t="shared" si="18"/>
        <v>0</v>
      </c>
      <c r="Z79" s="28">
        <f t="shared" si="18"/>
        <v>1</v>
      </c>
      <c r="AA79" s="28">
        <f t="shared" si="18"/>
        <v>1</v>
      </c>
      <c r="AB79" s="45">
        <f t="shared" si="18"/>
        <v>98000</v>
      </c>
      <c r="AC79" s="31">
        <f t="shared" si="18"/>
        <v>290</v>
      </c>
      <c r="AD79" s="32">
        <f t="shared" si="18"/>
        <v>2</v>
      </c>
      <c r="AE79" s="32">
        <f t="shared" si="18"/>
        <v>184</v>
      </c>
      <c r="AF79" s="32">
        <f>AF12+AF14+AF26+AF29+AF33+AF40+AF44+AF51+AF59+AF65+AF73+AF76+AF77+AH78</f>
        <v>1</v>
      </c>
      <c r="AG79" s="32">
        <f>AG12+AG14+AG26+AG29+AG33+AG40+AG44+AG51+AG59+AG65+AG73+AG76+AG77+AF78</f>
        <v>0</v>
      </c>
      <c r="AH79" s="32">
        <f>AH12+AH14+AH26+AH29+AH33+AH40+AH44+AH51+AH59+AH65+AH73+AH76+AH77+AG78</f>
        <v>0</v>
      </c>
      <c r="AI79" s="33">
        <f>AI12+AI14+AI26+AI29+AI33+AI40+AI44+AI51+AI59+AI65+AI73+AI76+AI77+AI78</f>
        <v>0</v>
      </c>
      <c r="AJ79" s="8">
        <f>E79-AC79-AD79-AE79-AF79-AG79-AH79-AI79</f>
        <v>3</v>
      </c>
      <c r="AK79" s="8">
        <f t="shared" si="13"/>
        <v>0</v>
      </c>
    </row>
  </sheetData>
  <sheetProtection/>
  <mergeCells count="117">
    <mergeCell ref="AJ4:AK5"/>
    <mergeCell ref="AK6:AK10"/>
    <mergeCell ref="AJ6:AJ10"/>
    <mergeCell ref="A79:C79"/>
    <mergeCell ref="S4:S10"/>
    <mergeCell ref="B77:C77"/>
    <mergeCell ref="B18:C18"/>
    <mergeCell ref="B19:C19"/>
    <mergeCell ref="B20:C20"/>
    <mergeCell ref="B16:C16"/>
    <mergeCell ref="B78:C78"/>
    <mergeCell ref="B23:C23"/>
    <mergeCell ref="B40:C40"/>
    <mergeCell ref="B76:C76"/>
    <mergeCell ref="B12:C12"/>
    <mergeCell ref="B13:C13"/>
    <mergeCell ref="B14:C14"/>
    <mergeCell ref="B15:C15"/>
    <mergeCell ref="B26:C26"/>
    <mergeCell ref="B34:C34"/>
    <mergeCell ref="B53:C53"/>
    <mergeCell ref="B22:C22"/>
    <mergeCell ref="Y8:Y10"/>
    <mergeCell ref="A4:A10"/>
    <mergeCell ref="G8:G10"/>
    <mergeCell ref="H8:H10"/>
    <mergeCell ref="I8:I10"/>
    <mergeCell ref="E4:I5"/>
    <mergeCell ref="G7:I7"/>
    <mergeCell ref="B43:C43"/>
    <mergeCell ref="K4:Q5"/>
    <mergeCell ref="F6:I6"/>
    <mergeCell ref="D4:D10"/>
    <mergeCell ref="T4:T10"/>
    <mergeCell ref="F7:F10"/>
    <mergeCell ref="O9:O10"/>
    <mergeCell ref="P9:P10"/>
    <mergeCell ref="L7:L10"/>
    <mergeCell ref="M7:M10"/>
    <mergeCell ref="B39:C39"/>
    <mergeCell ref="B4:C10"/>
    <mergeCell ref="E6:E10"/>
    <mergeCell ref="B11:C11"/>
    <mergeCell ref="B17:C17"/>
    <mergeCell ref="AD4:AD10"/>
    <mergeCell ref="B35:C35"/>
    <mergeCell ref="U4:Y5"/>
    <mergeCell ref="Q8:Q10"/>
    <mergeCell ref="O8:P8"/>
    <mergeCell ref="B21:C21"/>
    <mergeCell ref="B37:C37"/>
    <mergeCell ref="B36:C36"/>
    <mergeCell ref="B38:C38"/>
    <mergeCell ref="K6:K10"/>
    <mergeCell ref="L6:Q6"/>
    <mergeCell ref="O7:Q7"/>
    <mergeCell ref="B24:C24"/>
    <mergeCell ref="B74:C74"/>
    <mergeCell ref="B55:C55"/>
    <mergeCell ref="B44:C44"/>
    <mergeCell ref="B33:C33"/>
    <mergeCell ref="B69:C69"/>
    <mergeCell ref="B48:C48"/>
    <mergeCell ref="B52:C52"/>
    <mergeCell ref="B46:C46"/>
    <mergeCell ref="B47:C47"/>
    <mergeCell ref="B68:C68"/>
    <mergeCell ref="B71:C71"/>
    <mergeCell ref="B70:C70"/>
    <mergeCell ref="B27:C27"/>
    <mergeCell ref="B28:C28"/>
    <mergeCell ref="B29:C29"/>
    <mergeCell ref="B30:C30"/>
    <mergeCell ref="B58:C58"/>
    <mergeCell ref="B59:C59"/>
    <mergeCell ref="B60:C60"/>
    <mergeCell ref="B45:C45"/>
    <mergeCell ref="B75:C75"/>
    <mergeCell ref="B64:C64"/>
    <mergeCell ref="B65:C65"/>
    <mergeCell ref="B66:C66"/>
    <mergeCell ref="B67:C67"/>
    <mergeCell ref="B61:C61"/>
    <mergeCell ref="B62:C62"/>
    <mergeCell ref="B63:C63"/>
    <mergeCell ref="B72:C72"/>
    <mergeCell ref="B73:C73"/>
    <mergeCell ref="B50:C50"/>
    <mergeCell ref="B31:C31"/>
    <mergeCell ref="B32:C32"/>
    <mergeCell ref="B56:C56"/>
    <mergeCell ref="B57:C57"/>
    <mergeCell ref="B54:C54"/>
    <mergeCell ref="B51:C51"/>
    <mergeCell ref="B41:C41"/>
    <mergeCell ref="B49:C49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AF4:AF10"/>
    <mergeCell ref="AG4:AG10"/>
    <mergeCell ref="AH4:AH10"/>
    <mergeCell ref="AI4:AI10"/>
    <mergeCell ref="A2:AI2"/>
    <mergeCell ref="J4:J10"/>
    <mergeCell ref="N7:N10"/>
    <mergeCell ref="AE4:AE10"/>
    <mergeCell ref="Z6:Z10"/>
    <mergeCell ref="AA6:AA10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79"/>
  <sheetViews>
    <sheetView zoomScalePageLayoutView="0" workbookViewId="0" topLeftCell="A1">
      <selection activeCell="P22" sqref="P22"/>
    </sheetView>
  </sheetViews>
  <sheetFormatPr defaultColWidth="9.00390625" defaultRowHeight="12.75" outlineLevelRow="1"/>
  <cols>
    <col min="1" max="1" width="0.12890625" style="9" customWidth="1"/>
    <col min="2" max="2" width="19.125" style="2" hidden="1" customWidth="1"/>
    <col min="3" max="3" width="13.00390625" style="2" hidden="1" customWidth="1"/>
    <col min="4" max="4" width="9.375" style="2" hidden="1" customWidth="1"/>
    <col min="5" max="5" width="7.00390625" style="2" hidden="1" customWidth="1"/>
    <col min="6" max="6" width="5.375" style="2" customWidth="1"/>
    <col min="7" max="7" width="10.00390625" style="2" customWidth="1"/>
    <col min="8" max="8" width="7.375" style="2" customWidth="1"/>
    <col min="9" max="9" width="34.7539062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5" width="4.875" style="4" customWidth="1"/>
    <col min="36" max="36" width="9.375" style="2" customWidth="1"/>
    <col min="37" max="16384" width="9.125" style="2" customWidth="1"/>
  </cols>
  <sheetData>
    <row r="1" ht="9" customHeight="1"/>
    <row r="2" spans="1:35" ht="78.75" customHeight="1">
      <c r="A2" s="68" t="s">
        <v>168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7" ht="12.75" customHeight="1">
      <c r="A4" s="95" t="s">
        <v>0</v>
      </c>
      <c r="B4" s="88" t="s">
        <v>91</v>
      </c>
      <c r="C4" s="89"/>
      <c r="D4" s="64" t="s">
        <v>1</v>
      </c>
      <c r="E4" s="72" t="s">
        <v>92</v>
      </c>
      <c r="F4" s="72"/>
      <c r="G4" s="72"/>
      <c r="H4" s="72"/>
      <c r="I4" s="72"/>
      <c r="J4" s="64" t="s">
        <v>97</v>
      </c>
      <c r="K4" s="72" t="s">
        <v>2</v>
      </c>
      <c r="L4" s="72"/>
      <c r="M4" s="72"/>
      <c r="N4" s="72"/>
      <c r="O4" s="72"/>
      <c r="P4" s="72"/>
      <c r="Q4" s="72"/>
      <c r="R4" s="64" t="s">
        <v>3</v>
      </c>
      <c r="S4" s="64" t="s">
        <v>102</v>
      </c>
      <c r="T4" s="64" t="s">
        <v>7</v>
      </c>
      <c r="U4" s="72" t="s">
        <v>4</v>
      </c>
      <c r="V4" s="72"/>
      <c r="W4" s="72"/>
      <c r="X4" s="72"/>
      <c r="Y4" s="72"/>
      <c r="Z4" s="72" t="s">
        <v>5</v>
      </c>
      <c r="AA4" s="72"/>
      <c r="AB4" s="74" t="s">
        <v>89</v>
      </c>
      <c r="AC4" s="64" t="s">
        <v>82</v>
      </c>
      <c r="AD4" s="64" t="s">
        <v>87</v>
      </c>
      <c r="AE4" s="70" t="s">
        <v>83</v>
      </c>
      <c r="AF4" s="62" t="s">
        <v>169</v>
      </c>
      <c r="AG4" s="64" t="s">
        <v>84</v>
      </c>
      <c r="AH4" s="64" t="s">
        <v>85</v>
      </c>
      <c r="AI4" s="66" t="s">
        <v>170</v>
      </c>
      <c r="AJ4" s="99" t="s">
        <v>165</v>
      </c>
      <c r="AK4" s="100"/>
    </row>
    <row r="5" spans="1:37" ht="39.75" customHeight="1">
      <c r="A5" s="96"/>
      <c r="B5" s="90"/>
      <c r="C5" s="90"/>
      <c r="D5" s="65"/>
      <c r="E5" s="73"/>
      <c r="F5" s="73"/>
      <c r="G5" s="73"/>
      <c r="H5" s="73"/>
      <c r="I5" s="73"/>
      <c r="J5" s="65"/>
      <c r="K5" s="73"/>
      <c r="L5" s="73"/>
      <c r="M5" s="73"/>
      <c r="N5" s="73"/>
      <c r="O5" s="73"/>
      <c r="P5" s="73"/>
      <c r="Q5" s="73"/>
      <c r="R5" s="65"/>
      <c r="S5" s="65"/>
      <c r="T5" s="65"/>
      <c r="U5" s="73"/>
      <c r="V5" s="73"/>
      <c r="W5" s="73"/>
      <c r="X5" s="73"/>
      <c r="Y5" s="73"/>
      <c r="Z5" s="73"/>
      <c r="AA5" s="73"/>
      <c r="AB5" s="75"/>
      <c r="AC5" s="65"/>
      <c r="AD5" s="65"/>
      <c r="AE5" s="71"/>
      <c r="AF5" s="63"/>
      <c r="AG5" s="65"/>
      <c r="AH5" s="65"/>
      <c r="AI5" s="67"/>
      <c r="AJ5" s="99"/>
      <c r="AK5" s="100"/>
    </row>
    <row r="6" spans="1:37" ht="24.75" customHeight="1">
      <c r="A6" s="96"/>
      <c r="B6" s="90"/>
      <c r="C6" s="90"/>
      <c r="D6" s="65"/>
      <c r="E6" s="91" t="s">
        <v>8</v>
      </c>
      <c r="F6" s="73" t="s">
        <v>21</v>
      </c>
      <c r="G6" s="73"/>
      <c r="H6" s="73"/>
      <c r="I6" s="73"/>
      <c r="J6" s="65"/>
      <c r="K6" s="87" t="s">
        <v>8</v>
      </c>
      <c r="L6" s="73" t="s">
        <v>107</v>
      </c>
      <c r="M6" s="73"/>
      <c r="N6" s="73"/>
      <c r="O6" s="73"/>
      <c r="P6" s="73"/>
      <c r="Q6" s="73"/>
      <c r="R6" s="65"/>
      <c r="S6" s="65"/>
      <c r="T6" s="65"/>
      <c r="U6" s="76" t="s">
        <v>16</v>
      </c>
      <c r="V6" s="73" t="s">
        <v>20</v>
      </c>
      <c r="W6" s="73"/>
      <c r="X6" s="73"/>
      <c r="Y6" s="73"/>
      <c r="Z6" s="65" t="s">
        <v>100</v>
      </c>
      <c r="AA6" s="65" t="s">
        <v>101</v>
      </c>
      <c r="AB6" s="75"/>
      <c r="AC6" s="65"/>
      <c r="AD6" s="65"/>
      <c r="AE6" s="71"/>
      <c r="AF6" s="63"/>
      <c r="AG6" s="65"/>
      <c r="AH6" s="65"/>
      <c r="AI6" s="67"/>
      <c r="AJ6" s="102" t="s">
        <v>166</v>
      </c>
      <c r="AK6" s="101" t="s">
        <v>167</v>
      </c>
    </row>
    <row r="7" spans="1:37" ht="38.25" customHeight="1">
      <c r="A7" s="96"/>
      <c r="B7" s="90"/>
      <c r="C7" s="90"/>
      <c r="D7" s="65"/>
      <c r="E7" s="91"/>
      <c r="F7" s="93" t="s">
        <v>9</v>
      </c>
      <c r="G7" s="94" t="s">
        <v>93</v>
      </c>
      <c r="H7" s="94"/>
      <c r="I7" s="94"/>
      <c r="J7" s="65"/>
      <c r="K7" s="87"/>
      <c r="L7" s="69" t="s">
        <v>6</v>
      </c>
      <c r="M7" s="69" t="s">
        <v>98</v>
      </c>
      <c r="N7" s="69" t="s">
        <v>99</v>
      </c>
      <c r="O7" s="73" t="s">
        <v>15</v>
      </c>
      <c r="P7" s="73"/>
      <c r="Q7" s="73"/>
      <c r="R7" s="65"/>
      <c r="S7" s="65"/>
      <c r="T7" s="65"/>
      <c r="U7" s="76"/>
      <c r="V7" s="65" t="s">
        <v>17</v>
      </c>
      <c r="W7" s="65" t="s">
        <v>18</v>
      </c>
      <c r="X7" s="73" t="s">
        <v>23</v>
      </c>
      <c r="Y7" s="73"/>
      <c r="Z7" s="65"/>
      <c r="AA7" s="65"/>
      <c r="AB7" s="75"/>
      <c r="AC7" s="65"/>
      <c r="AD7" s="65"/>
      <c r="AE7" s="71"/>
      <c r="AF7" s="63"/>
      <c r="AG7" s="65"/>
      <c r="AH7" s="65"/>
      <c r="AI7" s="67"/>
      <c r="AJ7" s="102"/>
      <c r="AK7" s="101"/>
    </row>
    <row r="8" spans="1:37" ht="16.5" customHeight="1">
      <c r="A8" s="96"/>
      <c r="B8" s="90"/>
      <c r="C8" s="90"/>
      <c r="D8" s="65"/>
      <c r="E8" s="91"/>
      <c r="F8" s="93"/>
      <c r="G8" s="93" t="s">
        <v>24</v>
      </c>
      <c r="H8" s="93" t="s">
        <v>10</v>
      </c>
      <c r="I8" s="93" t="s">
        <v>11</v>
      </c>
      <c r="J8" s="65"/>
      <c r="K8" s="87"/>
      <c r="L8" s="69"/>
      <c r="M8" s="69"/>
      <c r="N8" s="69"/>
      <c r="O8" s="94" t="s">
        <v>14</v>
      </c>
      <c r="P8" s="94"/>
      <c r="Q8" s="93" t="s">
        <v>13</v>
      </c>
      <c r="R8" s="65"/>
      <c r="S8" s="65"/>
      <c r="T8" s="65"/>
      <c r="U8" s="76"/>
      <c r="V8" s="65"/>
      <c r="W8" s="65"/>
      <c r="X8" s="65" t="s">
        <v>86</v>
      </c>
      <c r="Y8" s="65" t="s">
        <v>19</v>
      </c>
      <c r="Z8" s="65"/>
      <c r="AA8" s="65"/>
      <c r="AB8" s="75"/>
      <c r="AC8" s="65"/>
      <c r="AD8" s="65"/>
      <c r="AE8" s="71"/>
      <c r="AF8" s="63"/>
      <c r="AG8" s="65"/>
      <c r="AH8" s="65"/>
      <c r="AI8" s="67"/>
      <c r="AJ8" s="102"/>
      <c r="AK8" s="101"/>
    </row>
    <row r="9" spans="1:37" ht="12.75" customHeight="1">
      <c r="A9" s="96"/>
      <c r="B9" s="90"/>
      <c r="C9" s="90"/>
      <c r="D9" s="65"/>
      <c r="E9" s="91"/>
      <c r="F9" s="93"/>
      <c r="G9" s="93"/>
      <c r="H9" s="93"/>
      <c r="I9" s="93"/>
      <c r="J9" s="65"/>
      <c r="K9" s="87"/>
      <c r="L9" s="69"/>
      <c r="M9" s="69"/>
      <c r="N9" s="69"/>
      <c r="O9" s="93" t="s">
        <v>12</v>
      </c>
      <c r="P9" s="93" t="s">
        <v>22</v>
      </c>
      <c r="Q9" s="93"/>
      <c r="R9" s="65"/>
      <c r="S9" s="65"/>
      <c r="T9" s="65"/>
      <c r="U9" s="76"/>
      <c r="V9" s="65"/>
      <c r="W9" s="65"/>
      <c r="X9" s="65"/>
      <c r="Y9" s="65"/>
      <c r="Z9" s="65"/>
      <c r="AA9" s="65"/>
      <c r="AB9" s="75"/>
      <c r="AC9" s="65"/>
      <c r="AD9" s="65"/>
      <c r="AE9" s="71"/>
      <c r="AF9" s="63"/>
      <c r="AG9" s="65"/>
      <c r="AH9" s="65"/>
      <c r="AI9" s="67"/>
      <c r="AJ9" s="102"/>
      <c r="AK9" s="101"/>
    </row>
    <row r="10" spans="1:37" ht="60" customHeight="1">
      <c r="A10" s="96"/>
      <c r="B10" s="90"/>
      <c r="C10" s="90"/>
      <c r="D10" s="65"/>
      <c r="E10" s="91"/>
      <c r="F10" s="93"/>
      <c r="G10" s="93"/>
      <c r="H10" s="93"/>
      <c r="I10" s="93"/>
      <c r="J10" s="65"/>
      <c r="K10" s="87"/>
      <c r="L10" s="69"/>
      <c r="M10" s="69"/>
      <c r="N10" s="69"/>
      <c r="O10" s="93"/>
      <c r="P10" s="93"/>
      <c r="Q10" s="93"/>
      <c r="R10" s="65"/>
      <c r="S10" s="65"/>
      <c r="T10" s="65"/>
      <c r="U10" s="76"/>
      <c r="V10" s="65"/>
      <c r="W10" s="65"/>
      <c r="X10" s="65"/>
      <c r="Y10" s="65"/>
      <c r="Z10" s="65"/>
      <c r="AA10" s="65"/>
      <c r="AB10" s="75"/>
      <c r="AC10" s="65"/>
      <c r="AD10" s="65"/>
      <c r="AE10" s="71"/>
      <c r="AF10" s="63"/>
      <c r="AG10" s="65"/>
      <c r="AH10" s="65"/>
      <c r="AI10" s="67"/>
      <c r="AJ10" s="102"/>
      <c r="AK10" s="101"/>
    </row>
    <row r="11" spans="1:35" s="40" customFormat="1" ht="22.5" customHeight="1">
      <c r="A11" s="41">
        <v>1</v>
      </c>
      <c r="B11" s="92">
        <v>2</v>
      </c>
      <c r="C11" s="92"/>
      <c r="D11" s="60">
        <v>3</v>
      </c>
      <c r="E11" s="43" t="s">
        <v>162</v>
      </c>
      <c r="F11" s="60">
        <v>5</v>
      </c>
      <c r="G11" s="43">
        <v>6</v>
      </c>
      <c r="H11" s="60">
        <v>7</v>
      </c>
      <c r="I11" s="43">
        <v>8</v>
      </c>
      <c r="J11" s="60">
        <v>9</v>
      </c>
      <c r="K11" s="43" t="s">
        <v>163</v>
      </c>
      <c r="L11" s="43">
        <v>11</v>
      </c>
      <c r="M11" s="60">
        <v>12</v>
      </c>
      <c r="N11" s="43">
        <v>13</v>
      </c>
      <c r="O11" s="60">
        <v>14</v>
      </c>
      <c r="P11" s="43">
        <v>15</v>
      </c>
      <c r="Q11" s="60">
        <v>16</v>
      </c>
      <c r="R11" s="43">
        <v>17</v>
      </c>
      <c r="S11" s="60">
        <v>18</v>
      </c>
      <c r="T11" s="43">
        <v>19</v>
      </c>
      <c r="U11" s="60" t="s">
        <v>164</v>
      </c>
      <c r="V11" s="43">
        <v>21</v>
      </c>
      <c r="W11" s="60">
        <v>22</v>
      </c>
      <c r="X11" s="43">
        <v>23</v>
      </c>
      <c r="Y11" s="60">
        <v>24</v>
      </c>
      <c r="Z11" s="43">
        <v>25</v>
      </c>
      <c r="AA11" s="60">
        <v>26</v>
      </c>
      <c r="AB11" s="43">
        <v>27</v>
      </c>
      <c r="AC11" s="60">
        <v>28</v>
      </c>
      <c r="AD11" s="43">
        <v>29</v>
      </c>
      <c r="AE11" s="43">
        <v>30</v>
      </c>
      <c r="AF11" s="60">
        <v>31</v>
      </c>
      <c r="AG11" s="43">
        <v>32</v>
      </c>
      <c r="AH11" s="60">
        <v>33</v>
      </c>
      <c r="AI11" s="44">
        <v>34</v>
      </c>
    </row>
    <row r="12" spans="1:37" s="17" customFormat="1" ht="22.5" customHeight="1">
      <c r="A12" s="27">
        <v>1</v>
      </c>
      <c r="B12" s="79" t="s">
        <v>25</v>
      </c>
      <c r="C12" s="80"/>
      <c r="D12" s="28">
        <f>D13</f>
        <v>0</v>
      </c>
      <c r="E12" s="28">
        <f aca="true" t="shared" si="0" ref="E12:AI12">E13</f>
        <v>9</v>
      </c>
      <c r="F12" s="28">
        <f t="shared" si="0"/>
        <v>9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9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45">
        <f t="shared" si="0"/>
        <v>0</v>
      </c>
      <c r="Q12" s="28">
        <f t="shared" si="0"/>
        <v>9</v>
      </c>
      <c r="R12" s="28">
        <f t="shared" si="0"/>
        <v>0</v>
      </c>
      <c r="S12" s="28">
        <f t="shared" si="0"/>
        <v>0</v>
      </c>
      <c r="T12" s="45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45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9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30">
        <f t="shared" si="0"/>
        <v>0</v>
      </c>
      <c r="AJ12" s="54">
        <f>E12-AC12-AD12-AE12-AF12-AG12-AH12-AI12</f>
        <v>0</v>
      </c>
      <c r="AK12" s="54">
        <f>R12-(D12+E12-J12-K12)</f>
        <v>0</v>
      </c>
    </row>
    <row r="13" spans="1:37" s="3" customFormat="1" ht="22.5" customHeight="1" outlineLevel="1">
      <c r="A13" s="22" t="s">
        <v>109</v>
      </c>
      <c r="B13" s="110" t="s">
        <v>26</v>
      </c>
      <c r="C13" s="111"/>
      <c r="D13" s="23"/>
      <c r="E13" s="24">
        <v>9</v>
      </c>
      <c r="F13" s="23">
        <v>9</v>
      </c>
      <c r="G13" s="23"/>
      <c r="H13" s="23"/>
      <c r="I13" s="23"/>
      <c r="J13" s="23"/>
      <c r="K13" s="24">
        <f aca="true" t="shared" si="1" ref="K13:K76">L13+M13+N13+O13+Q13</f>
        <v>9</v>
      </c>
      <c r="L13" s="23"/>
      <c r="M13" s="23"/>
      <c r="N13" s="23"/>
      <c r="O13" s="23"/>
      <c r="P13" s="46"/>
      <c r="Q13" s="23">
        <v>9</v>
      </c>
      <c r="R13" s="23"/>
      <c r="S13" s="23"/>
      <c r="T13" s="46"/>
      <c r="U13" s="24">
        <f aca="true" t="shared" si="2" ref="U13:U76">V13+W13+X13+Y13</f>
        <v>0</v>
      </c>
      <c r="V13" s="23"/>
      <c r="W13" s="23"/>
      <c r="X13" s="23"/>
      <c r="Y13" s="23"/>
      <c r="Z13" s="23"/>
      <c r="AA13" s="23"/>
      <c r="AB13" s="46"/>
      <c r="AC13" s="25"/>
      <c r="AD13" s="25"/>
      <c r="AE13" s="25">
        <v>9</v>
      </c>
      <c r="AF13" s="25"/>
      <c r="AG13" s="25"/>
      <c r="AH13" s="25"/>
      <c r="AI13" s="26"/>
      <c r="AJ13" s="3">
        <f aca="true" t="shared" si="3" ref="AJ13:AJ76">E13-AC13-AD13-AE13-AF13-AG13-AH13-AI13</f>
        <v>0</v>
      </c>
      <c r="AK13" s="3">
        <f>(E13-J13-K13)-R13</f>
        <v>0</v>
      </c>
    </row>
    <row r="14" spans="1:37" s="17" customFormat="1" ht="22.5" customHeight="1">
      <c r="A14" s="27">
        <v>2</v>
      </c>
      <c r="B14" s="79" t="s">
        <v>27</v>
      </c>
      <c r="C14" s="80"/>
      <c r="D14" s="28">
        <v>9</v>
      </c>
      <c r="E14" s="28">
        <f aca="true" t="shared" si="4" ref="E14:AI14">E15+E16+E17+E18+E19+E20+E21+E22+E23+E24+E25</f>
        <v>897</v>
      </c>
      <c r="F14" s="28">
        <f t="shared" si="4"/>
        <v>0</v>
      </c>
      <c r="G14" s="28">
        <f t="shared" si="4"/>
        <v>590</v>
      </c>
      <c r="H14" s="28">
        <f t="shared" si="4"/>
        <v>21</v>
      </c>
      <c r="I14" s="28">
        <f t="shared" si="4"/>
        <v>286</v>
      </c>
      <c r="J14" s="28">
        <f t="shared" si="4"/>
        <v>179</v>
      </c>
      <c r="K14" s="28">
        <f t="shared" si="4"/>
        <v>659</v>
      </c>
      <c r="L14" s="28">
        <f t="shared" si="4"/>
        <v>7</v>
      </c>
      <c r="M14" s="28">
        <f t="shared" si="4"/>
        <v>39</v>
      </c>
      <c r="N14" s="28">
        <f t="shared" si="4"/>
        <v>277</v>
      </c>
      <c r="O14" s="28">
        <f t="shared" si="4"/>
        <v>326</v>
      </c>
      <c r="P14" s="45">
        <f t="shared" si="4"/>
        <v>1380500</v>
      </c>
      <c r="Q14" s="28">
        <f t="shared" si="4"/>
        <v>10</v>
      </c>
      <c r="R14" s="28">
        <f>R15+R16+R17+R18+R19+R20+R21+R22+R23+R24+R25</f>
        <v>68</v>
      </c>
      <c r="S14" s="28">
        <f t="shared" si="4"/>
        <v>127</v>
      </c>
      <c r="T14" s="45">
        <f t="shared" si="4"/>
        <v>742806.3</v>
      </c>
      <c r="U14" s="28">
        <f t="shared" si="4"/>
        <v>20</v>
      </c>
      <c r="V14" s="28">
        <f t="shared" si="4"/>
        <v>5</v>
      </c>
      <c r="W14" s="28">
        <f t="shared" si="4"/>
        <v>0</v>
      </c>
      <c r="X14" s="28">
        <f t="shared" si="4"/>
        <v>12</v>
      </c>
      <c r="Y14" s="28">
        <f t="shared" si="4"/>
        <v>3</v>
      </c>
      <c r="Z14" s="28">
        <f t="shared" si="4"/>
        <v>9</v>
      </c>
      <c r="AA14" s="28">
        <f t="shared" si="4"/>
        <v>9</v>
      </c>
      <c r="AB14" s="45">
        <f t="shared" si="4"/>
        <v>142500</v>
      </c>
      <c r="AC14" s="29">
        <f t="shared" si="4"/>
        <v>564</v>
      </c>
      <c r="AD14" s="29">
        <f t="shared" si="4"/>
        <v>3</v>
      </c>
      <c r="AE14" s="29">
        <f t="shared" si="4"/>
        <v>320</v>
      </c>
      <c r="AF14" s="29">
        <f t="shared" si="4"/>
        <v>0</v>
      </c>
      <c r="AG14" s="29">
        <f t="shared" si="4"/>
        <v>0</v>
      </c>
      <c r="AH14" s="29">
        <f t="shared" si="4"/>
        <v>0</v>
      </c>
      <c r="AI14" s="30">
        <f t="shared" si="4"/>
        <v>10</v>
      </c>
      <c r="AJ14" s="17">
        <f t="shared" si="3"/>
        <v>0</v>
      </c>
      <c r="AK14" s="17">
        <f aca="true" t="shared" si="5" ref="AK14:AK77">R14-(D14+E14-J14-K14)</f>
        <v>0</v>
      </c>
    </row>
    <row r="15" spans="1:37" ht="22.5" customHeight="1" outlineLevel="1">
      <c r="A15" s="21" t="s">
        <v>110</v>
      </c>
      <c r="B15" s="78" t="s">
        <v>28</v>
      </c>
      <c r="C15" s="78"/>
      <c r="D15" s="12"/>
      <c r="E15" s="11">
        <v>11</v>
      </c>
      <c r="F15" s="12"/>
      <c r="G15" s="12"/>
      <c r="H15" s="12"/>
      <c r="I15" s="12">
        <v>11</v>
      </c>
      <c r="J15" s="12"/>
      <c r="K15" s="11">
        <v>11</v>
      </c>
      <c r="L15" s="12"/>
      <c r="M15" s="12"/>
      <c r="N15" s="12">
        <v>1</v>
      </c>
      <c r="O15" s="12">
        <v>10</v>
      </c>
      <c r="P15" s="47">
        <v>15500</v>
      </c>
      <c r="Q15" s="12"/>
      <c r="R15" s="12"/>
      <c r="S15" s="12"/>
      <c r="T15" s="47">
        <v>8500</v>
      </c>
      <c r="U15" s="11">
        <f t="shared" si="2"/>
        <v>0</v>
      </c>
      <c r="V15" s="12"/>
      <c r="W15" s="12"/>
      <c r="X15" s="12"/>
      <c r="Y15" s="12"/>
      <c r="Z15" s="12"/>
      <c r="AA15" s="12"/>
      <c r="AB15" s="47"/>
      <c r="AC15" s="16">
        <v>10</v>
      </c>
      <c r="AD15" s="16"/>
      <c r="AE15" s="16">
        <v>1</v>
      </c>
      <c r="AF15" s="16"/>
      <c r="AG15" s="16"/>
      <c r="AH15" s="16"/>
      <c r="AI15" s="20"/>
      <c r="AJ15" s="2">
        <f t="shared" si="3"/>
        <v>0</v>
      </c>
      <c r="AK15" s="2">
        <f t="shared" si="5"/>
        <v>0</v>
      </c>
    </row>
    <row r="16" spans="1:37" ht="22.5" customHeight="1" outlineLevel="1">
      <c r="A16" s="19" t="s">
        <v>111</v>
      </c>
      <c r="B16" s="105" t="s">
        <v>29</v>
      </c>
      <c r="C16" s="78"/>
      <c r="D16" s="12">
        <v>4</v>
      </c>
      <c r="E16" s="11">
        <v>644</v>
      </c>
      <c r="F16" s="12"/>
      <c r="G16" s="12">
        <v>465</v>
      </c>
      <c r="H16" s="12"/>
      <c r="I16" s="12">
        <v>179</v>
      </c>
      <c r="J16" s="12">
        <v>125</v>
      </c>
      <c r="K16" s="11">
        <f>L16+M16+N16+O16+Q16</f>
        <v>461</v>
      </c>
      <c r="L16" s="12">
        <v>7</v>
      </c>
      <c r="M16" s="12">
        <v>18</v>
      </c>
      <c r="N16" s="12">
        <v>193</v>
      </c>
      <c r="O16" s="12">
        <v>243</v>
      </c>
      <c r="P16" s="47">
        <v>1216000</v>
      </c>
      <c r="Q16" s="12"/>
      <c r="R16" s="12">
        <v>62</v>
      </c>
      <c r="S16" s="12">
        <v>94</v>
      </c>
      <c r="T16" s="47">
        <v>683806.3</v>
      </c>
      <c r="U16" s="11">
        <f t="shared" si="2"/>
        <v>12</v>
      </c>
      <c r="V16" s="12">
        <v>2</v>
      </c>
      <c r="W16" s="12"/>
      <c r="X16" s="12">
        <v>10</v>
      </c>
      <c r="Y16" s="12"/>
      <c r="Z16" s="12"/>
      <c r="AA16" s="12"/>
      <c r="AB16" s="47">
        <v>130000</v>
      </c>
      <c r="AC16" s="16">
        <v>409</v>
      </c>
      <c r="AD16" s="16">
        <v>3</v>
      </c>
      <c r="AE16" s="16">
        <v>232</v>
      </c>
      <c r="AF16" s="16"/>
      <c r="AG16" s="16"/>
      <c r="AH16" s="16"/>
      <c r="AI16" s="20"/>
      <c r="AJ16" s="2">
        <f t="shared" si="3"/>
        <v>0</v>
      </c>
      <c r="AK16" s="2">
        <f t="shared" si="5"/>
        <v>0</v>
      </c>
    </row>
    <row r="17" spans="1:37" ht="22.5" customHeight="1" outlineLevel="1">
      <c r="A17" s="21" t="s">
        <v>112</v>
      </c>
      <c r="B17" s="78" t="s">
        <v>31</v>
      </c>
      <c r="C17" s="78"/>
      <c r="D17" s="12"/>
      <c r="E17" s="11">
        <f aca="true" t="shared" si="6" ref="E17:E78">F17+G17+H17+I17</f>
        <v>23</v>
      </c>
      <c r="F17" s="12"/>
      <c r="G17" s="12">
        <v>8</v>
      </c>
      <c r="H17" s="12"/>
      <c r="I17" s="12">
        <v>15</v>
      </c>
      <c r="J17" s="12"/>
      <c r="K17" s="11">
        <f t="shared" si="1"/>
        <v>22</v>
      </c>
      <c r="L17" s="12"/>
      <c r="M17" s="12"/>
      <c r="N17" s="12">
        <v>13</v>
      </c>
      <c r="O17" s="12">
        <v>9</v>
      </c>
      <c r="P17" s="47">
        <v>7000</v>
      </c>
      <c r="Q17" s="12"/>
      <c r="R17" s="12">
        <v>1</v>
      </c>
      <c r="S17" s="12"/>
      <c r="T17" s="47">
        <v>2000</v>
      </c>
      <c r="U17" s="11">
        <f t="shared" si="2"/>
        <v>1</v>
      </c>
      <c r="V17" s="12"/>
      <c r="W17" s="12"/>
      <c r="X17" s="12">
        <v>1</v>
      </c>
      <c r="Y17" s="12"/>
      <c r="Z17" s="12">
        <v>1</v>
      </c>
      <c r="AA17" s="12">
        <v>1</v>
      </c>
      <c r="AB17" s="47">
        <v>3500</v>
      </c>
      <c r="AC17" s="16">
        <v>20</v>
      </c>
      <c r="AD17" s="16"/>
      <c r="AE17" s="16">
        <v>3</v>
      </c>
      <c r="AF17" s="16"/>
      <c r="AG17" s="16"/>
      <c r="AH17" s="16"/>
      <c r="AI17" s="20"/>
      <c r="AJ17" s="2">
        <f t="shared" si="3"/>
        <v>0</v>
      </c>
      <c r="AK17" s="2">
        <f t="shared" si="5"/>
        <v>0</v>
      </c>
    </row>
    <row r="18" spans="1:37" ht="22.5" customHeight="1" outlineLevel="1">
      <c r="A18" s="21" t="s">
        <v>113</v>
      </c>
      <c r="B18" s="78" t="s">
        <v>30</v>
      </c>
      <c r="C18" s="78"/>
      <c r="D18" s="12">
        <v>1</v>
      </c>
      <c r="E18" s="11">
        <f t="shared" si="6"/>
        <v>34</v>
      </c>
      <c r="F18" s="12"/>
      <c r="G18" s="12">
        <v>30</v>
      </c>
      <c r="H18" s="12"/>
      <c r="I18" s="12">
        <v>4</v>
      </c>
      <c r="J18" s="12"/>
      <c r="K18" s="11">
        <f t="shared" si="1"/>
        <v>34</v>
      </c>
      <c r="L18" s="12"/>
      <c r="M18" s="12">
        <v>18</v>
      </c>
      <c r="N18" s="12"/>
      <c r="O18" s="12">
        <v>10</v>
      </c>
      <c r="P18" s="47">
        <v>21000</v>
      </c>
      <c r="Q18" s="12">
        <v>6</v>
      </c>
      <c r="R18" s="12">
        <v>1</v>
      </c>
      <c r="S18" s="12"/>
      <c r="T18" s="47">
        <v>21000</v>
      </c>
      <c r="U18" s="11">
        <f t="shared" si="2"/>
        <v>0</v>
      </c>
      <c r="V18" s="12"/>
      <c r="W18" s="12"/>
      <c r="X18" s="12"/>
      <c r="Y18" s="12"/>
      <c r="Z18" s="12"/>
      <c r="AA18" s="12"/>
      <c r="AB18" s="47"/>
      <c r="AC18" s="16">
        <v>20</v>
      </c>
      <c r="AD18" s="16"/>
      <c r="AE18" s="16">
        <v>14</v>
      </c>
      <c r="AF18" s="16"/>
      <c r="AG18" s="16"/>
      <c r="AH18" s="16"/>
      <c r="AI18" s="20"/>
      <c r="AJ18" s="2">
        <f t="shared" si="3"/>
        <v>0</v>
      </c>
      <c r="AK18" s="2">
        <f t="shared" si="5"/>
        <v>0</v>
      </c>
    </row>
    <row r="19" spans="1:45" s="52" customFormat="1" ht="22.5" customHeight="1" outlineLevel="1">
      <c r="A19" s="21" t="s">
        <v>114</v>
      </c>
      <c r="B19" s="78" t="s">
        <v>32</v>
      </c>
      <c r="C19" s="78"/>
      <c r="D19" s="12"/>
      <c r="E19" s="11">
        <f t="shared" si="6"/>
        <v>2</v>
      </c>
      <c r="F19" s="12"/>
      <c r="G19" s="12"/>
      <c r="H19" s="12"/>
      <c r="I19" s="12">
        <v>2</v>
      </c>
      <c r="J19" s="12"/>
      <c r="K19" s="11">
        <f t="shared" si="1"/>
        <v>2</v>
      </c>
      <c r="L19" s="12"/>
      <c r="M19" s="12"/>
      <c r="N19" s="12"/>
      <c r="O19" s="12">
        <v>1</v>
      </c>
      <c r="P19" s="47">
        <v>5000</v>
      </c>
      <c r="Q19" s="12">
        <v>1</v>
      </c>
      <c r="R19" s="12"/>
      <c r="S19" s="12"/>
      <c r="T19" s="47"/>
      <c r="U19" s="11">
        <f t="shared" si="2"/>
        <v>0</v>
      </c>
      <c r="V19" s="12"/>
      <c r="W19" s="12"/>
      <c r="X19" s="12"/>
      <c r="Y19" s="12"/>
      <c r="Z19" s="12"/>
      <c r="AA19" s="12"/>
      <c r="AB19" s="47"/>
      <c r="AC19" s="16"/>
      <c r="AD19" s="16"/>
      <c r="AE19" s="16">
        <v>2</v>
      </c>
      <c r="AF19" s="16"/>
      <c r="AG19" s="16"/>
      <c r="AH19" s="16"/>
      <c r="AI19" s="20"/>
      <c r="AJ19" s="51">
        <f t="shared" si="3"/>
        <v>0</v>
      </c>
      <c r="AK19" s="51">
        <f t="shared" si="5"/>
        <v>0</v>
      </c>
      <c r="AL19" s="51"/>
      <c r="AM19" s="51"/>
      <c r="AN19" s="51"/>
      <c r="AO19" s="51"/>
      <c r="AP19" s="51"/>
      <c r="AQ19" s="51"/>
      <c r="AR19" s="51"/>
      <c r="AS19" s="51"/>
    </row>
    <row r="20" spans="1:45" ht="22.5" customHeight="1" outlineLevel="1">
      <c r="A20" s="21" t="s">
        <v>115</v>
      </c>
      <c r="B20" s="78" t="s">
        <v>90</v>
      </c>
      <c r="C20" s="78"/>
      <c r="D20" s="12">
        <v>2</v>
      </c>
      <c r="E20" s="11">
        <f t="shared" si="6"/>
        <v>50</v>
      </c>
      <c r="F20" s="12"/>
      <c r="G20" s="12">
        <v>46</v>
      </c>
      <c r="H20" s="12"/>
      <c r="I20" s="12">
        <v>4</v>
      </c>
      <c r="J20" s="12">
        <v>20</v>
      </c>
      <c r="K20" s="11">
        <f t="shared" si="1"/>
        <v>31</v>
      </c>
      <c r="L20" s="12"/>
      <c r="M20" s="12"/>
      <c r="N20" s="12">
        <v>19</v>
      </c>
      <c r="O20" s="12">
        <v>12</v>
      </c>
      <c r="P20" s="47">
        <v>25500</v>
      </c>
      <c r="Q20" s="12"/>
      <c r="R20" s="12">
        <v>1</v>
      </c>
      <c r="S20" s="12">
        <v>17</v>
      </c>
      <c r="T20" s="47"/>
      <c r="U20" s="11">
        <f t="shared" si="2"/>
        <v>0</v>
      </c>
      <c r="V20" s="12"/>
      <c r="W20" s="12"/>
      <c r="X20" s="12"/>
      <c r="Y20" s="12"/>
      <c r="Z20" s="12">
        <v>1</v>
      </c>
      <c r="AA20" s="12">
        <v>1</v>
      </c>
      <c r="AB20" s="47">
        <v>5000</v>
      </c>
      <c r="AC20" s="16">
        <v>41</v>
      </c>
      <c r="AD20" s="16"/>
      <c r="AE20" s="16"/>
      <c r="AF20" s="16"/>
      <c r="AG20" s="16"/>
      <c r="AH20" s="16"/>
      <c r="AI20" s="20">
        <v>9</v>
      </c>
      <c r="AJ20" s="5">
        <f t="shared" si="3"/>
        <v>0</v>
      </c>
      <c r="AK20" s="5">
        <f t="shared" si="5"/>
        <v>0</v>
      </c>
      <c r="AL20" s="5"/>
      <c r="AM20" s="5"/>
      <c r="AN20" s="5"/>
      <c r="AO20" s="5"/>
      <c r="AP20" s="5"/>
      <c r="AQ20" s="5"/>
      <c r="AR20" s="5"/>
      <c r="AS20" s="5"/>
    </row>
    <row r="21" spans="1:45" ht="22.5" customHeight="1" outlineLevel="1">
      <c r="A21" s="21" t="s">
        <v>116</v>
      </c>
      <c r="B21" s="78" t="s">
        <v>33</v>
      </c>
      <c r="C21" s="78"/>
      <c r="D21" s="12"/>
      <c r="E21" s="11">
        <f t="shared" si="6"/>
        <v>55</v>
      </c>
      <c r="F21" s="12"/>
      <c r="G21" s="12"/>
      <c r="H21" s="12"/>
      <c r="I21" s="12">
        <v>55</v>
      </c>
      <c r="J21" s="12">
        <v>34</v>
      </c>
      <c r="K21" s="11">
        <f t="shared" si="1"/>
        <v>21</v>
      </c>
      <c r="L21" s="12"/>
      <c r="M21" s="12"/>
      <c r="N21" s="12">
        <v>14</v>
      </c>
      <c r="O21" s="12">
        <v>5</v>
      </c>
      <c r="P21" s="47">
        <v>10500</v>
      </c>
      <c r="Q21" s="12">
        <v>2</v>
      </c>
      <c r="R21" s="12"/>
      <c r="S21" s="12">
        <v>4</v>
      </c>
      <c r="T21" s="47">
        <v>7000</v>
      </c>
      <c r="U21" s="11">
        <f t="shared" si="2"/>
        <v>6</v>
      </c>
      <c r="V21" s="12">
        <v>3</v>
      </c>
      <c r="W21" s="12"/>
      <c r="X21" s="12"/>
      <c r="Y21" s="12">
        <v>3</v>
      </c>
      <c r="Z21" s="12">
        <v>7</v>
      </c>
      <c r="AA21" s="12">
        <v>7</v>
      </c>
      <c r="AB21" s="47">
        <v>4000</v>
      </c>
      <c r="AC21" s="16">
        <v>30</v>
      </c>
      <c r="AD21" s="16"/>
      <c r="AE21" s="16">
        <v>25</v>
      </c>
      <c r="AF21" s="16"/>
      <c r="AG21" s="16"/>
      <c r="AH21" s="16"/>
      <c r="AI21" s="20"/>
      <c r="AJ21" s="5">
        <f t="shared" si="3"/>
        <v>0</v>
      </c>
      <c r="AK21" s="5">
        <f t="shared" si="5"/>
        <v>0</v>
      </c>
      <c r="AL21" s="5"/>
      <c r="AM21" s="5"/>
      <c r="AN21" s="5"/>
      <c r="AO21" s="5"/>
      <c r="AP21" s="5"/>
      <c r="AQ21" s="5"/>
      <c r="AR21" s="5"/>
      <c r="AS21" s="5"/>
    </row>
    <row r="22" spans="1:45" ht="22.5" customHeight="1" outlineLevel="1">
      <c r="A22" s="21" t="s">
        <v>117</v>
      </c>
      <c r="B22" s="78" t="s">
        <v>34</v>
      </c>
      <c r="C22" s="78"/>
      <c r="D22" s="12">
        <v>2</v>
      </c>
      <c r="E22" s="11">
        <f t="shared" si="6"/>
        <v>40</v>
      </c>
      <c r="F22" s="12"/>
      <c r="G22" s="12">
        <v>39</v>
      </c>
      <c r="H22" s="12"/>
      <c r="I22" s="12">
        <v>1</v>
      </c>
      <c r="J22" s="12"/>
      <c r="K22" s="11">
        <f t="shared" si="1"/>
        <v>39</v>
      </c>
      <c r="L22" s="12"/>
      <c r="M22" s="12">
        <v>3</v>
      </c>
      <c r="N22" s="12">
        <v>24</v>
      </c>
      <c r="O22" s="12">
        <v>11</v>
      </c>
      <c r="P22" s="47">
        <v>20000</v>
      </c>
      <c r="Q22" s="12">
        <v>1</v>
      </c>
      <c r="R22" s="12">
        <v>3</v>
      </c>
      <c r="S22" s="12">
        <v>4</v>
      </c>
      <c r="T22" s="47">
        <v>2500</v>
      </c>
      <c r="U22" s="11">
        <f t="shared" si="2"/>
        <v>1</v>
      </c>
      <c r="V22" s="12"/>
      <c r="W22" s="12"/>
      <c r="X22" s="12">
        <v>1</v>
      </c>
      <c r="Y22" s="12"/>
      <c r="Z22" s="12"/>
      <c r="AA22" s="12"/>
      <c r="AB22" s="47"/>
      <c r="AC22" s="16">
        <v>27</v>
      </c>
      <c r="AD22" s="16"/>
      <c r="AE22" s="16">
        <v>12</v>
      </c>
      <c r="AF22" s="16"/>
      <c r="AG22" s="16"/>
      <c r="AH22" s="16"/>
      <c r="AI22" s="20">
        <v>1</v>
      </c>
      <c r="AJ22" s="5">
        <f t="shared" si="3"/>
        <v>0</v>
      </c>
      <c r="AK22" s="5">
        <f t="shared" si="5"/>
        <v>0</v>
      </c>
      <c r="AL22" s="5"/>
      <c r="AM22" s="5"/>
      <c r="AN22" s="5"/>
      <c r="AO22" s="5"/>
      <c r="AP22" s="5"/>
      <c r="AQ22" s="5"/>
      <c r="AR22" s="5"/>
      <c r="AS22" s="5"/>
    </row>
    <row r="23" spans="1:45" ht="22.5" customHeight="1" outlineLevel="1">
      <c r="A23" s="21" t="s">
        <v>118</v>
      </c>
      <c r="B23" s="78" t="s">
        <v>35</v>
      </c>
      <c r="C23" s="78"/>
      <c r="D23" s="12"/>
      <c r="E23" s="11">
        <f t="shared" si="6"/>
        <v>5</v>
      </c>
      <c r="F23" s="12"/>
      <c r="G23" s="12"/>
      <c r="H23" s="12"/>
      <c r="I23" s="12">
        <v>5</v>
      </c>
      <c r="J23" s="12"/>
      <c r="K23" s="11">
        <f t="shared" si="1"/>
        <v>5</v>
      </c>
      <c r="L23" s="12"/>
      <c r="M23" s="12"/>
      <c r="N23" s="12">
        <v>1</v>
      </c>
      <c r="O23" s="12">
        <v>4</v>
      </c>
      <c r="P23" s="47">
        <v>7000</v>
      </c>
      <c r="Q23" s="12"/>
      <c r="R23" s="12"/>
      <c r="S23" s="12"/>
      <c r="T23" s="47">
        <v>6000</v>
      </c>
      <c r="U23" s="11">
        <f t="shared" si="2"/>
        <v>0</v>
      </c>
      <c r="V23" s="12"/>
      <c r="W23" s="12"/>
      <c r="X23" s="12"/>
      <c r="Y23" s="12"/>
      <c r="Z23" s="12"/>
      <c r="AA23" s="12"/>
      <c r="AB23" s="47"/>
      <c r="AC23" s="16">
        <v>2</v>
      </c>
      <c r="AD23" s="16"/>
      <c r="AE23" s="16">
        <v>3</v>
      </c>
      <c r="AF23" s="16"/>
      <c r="AG23" s="16"/>
      <c r="AH23" s="16"/>
      <c r="AI23" s="20"/>
      <c r="AJ23" s="5">
        <f t="shared" si="3"/>
        <v>0</v>
      </c>
      <c r="AK23" s="5">
        <f t="shared" si="5"/>
        <v>0</v>
      </c>
      <c r="AL23" s="5"/>
      <c r="AM23" s="5"/>
      <c r="AN23" s="5"/>
      <c r="AO23" s="5"/>
      <c r="AP23" s="5"/>
      <c r="AQ23" s="5"/>
      <c r="AR23" s="5"/>
      <c r="AS23" s="5"/>
    </row>
    <row r="24" spans="1:45" ht="22.5" customHeight="1" outlineLevel="1">
      <c r="A24" s="21" t="s">
        <v>119</v>
      </c>
      <c r="B24" s="78" t="s">
        <v>36</v>
      </c>
      <c r="C24" s="78"/>
      <c r="D24" s="12"/>
      <c r="E24" s="11">
        <f t="shared" si="6"/>
        <v>8</v>
      </c>
      <c r="F24" s="12"/>
      <c r="G24" s="12"/>
      <c r="H24" s="12"/>
      <c r="I24" s="12">
        <v>8</v>
      </c>
      <c r="J24" s="12"/>
      <c r="K24" s="11">
        <f t="shared" si="1"/>
        <v>8</v>
      </c>
      <c r="L24" s="12"/>
      <c r="M24" s="12"/>
      <c r="N24" s="12"/>
      <c r="O24" s="12">
        <v>8</v>
      </c>
      <c r="P24" s="47">
        <v>12000</v>
      </c>
      <c r="Q24" s="12"/>
      <c r="R24" s="12"/>
      <c r="S24" s="12"/>
      <c r="T24" s="47">
        <v>9000</v>
      </c>
      <c r="U24" s="11">
        <f t="shared" si="2"/>
        <v>0</v>
      </c>
      <c r="V24" s="12"/>
      <c r="W24" s="12"/>
      <c r="X24" s="12"/>
      <c r="Y24" s="12"/>
      <c r="Z24" s="12"/>
      <c r="AA24" s="12"/>
      <c r="AB24" s="47"/>
      <c r="AC24" s="16">
        <v>1</v>
      </c>
      <c r="AD24" s="16"/>
      <c r="AE24" s="16">
        <v>7</v>
      </c>
      <c r="AF24" s="16"/>
      <c r="AG24" s="16"/>
      <c r="AH24" s="16"/>
      <c r="AI24" s="20"/>
      <c r="AJ24" s="5">
        <f t="shared" si="3"/>
        <v>0</v>
      </c>
      <c r="AK24" s="5">
        <f t="shared" si="5"/>
        <v>0</v>
      </c>
      <c r="AL24" s="5"/>
      <c r="AM24" s="5"/>
      <c r="AN24" s="5"/>
      <c r="AO24" s="5"/>
      <c r="AP24" s="5"/>
      <c r="AQ24" s="5"/>
      <c r="AR24" s="5"/>
      <c r="AS24" s="5"/>
    </row>
    <row r="25" spans="1:45" ht="22.5" customHeight="1" outlineLevel="1">
      <c r="A25" s="34" t="s">
        <v>120</v>
      </c>
      <c r="B25" s="35" t="s">
        <v>108</v>
      </c>
      <c r="C25" s="35"/>
      <c r="D25" s="36"/>
      <c r="E25" s="37">
        <v>25</v>
      </c>
      <c r="F25" s="36"/>
      <c r="G25" s="36">
        <v>2</v>
      </c>
      <c r="H25" s="36">
        <v>21</v>
      </c>
      <c r="I25" s="36">
        <v>2</v>
      </c>
      <c r="J25" s="36"/>
      <c r="K25" s="37">
        <f t="shared" si="1"/>
        <v>25</v>
      </c>
      <c r="L25" s="36"/>
      <c r="M25" s="36"/>
      <c r="N25" s="36">
        <v>12</v>
      </c>
      <c r="O25" s="36">
        <v>13</v>
      </c>
      <c r="P25" s="48">
        <v>41000</v>
      </c>
      <c r="Q25" s="36"/>
      <c r="R25" s="36"/>
      <c r="S25" s="36">
        <v>8</v>
      </c>
      <c r="T25" s="48">
        <v>3000</v>
      </c>
      <c r="U25" s="37">
        <f t="shared" si="2"/>
        <v>0</v>
      </c>
      <c r="V25" s="36"/>
      <c r="W25" s="36"/>
      <c r="X25" s="36"/>
      <c r="Y25" s="36"/>
      <c r="Z25" s="36"/>
      <c r="AA25" s="36"/>
      <c r="AB25" s="48"/>
      <c r="AC25" s="38">
        <v>4</v>
      </c>
      <c r="AD25" s="38"/>
      <c r="AE25" s="38">
        <v>21</v>
      </c>
      <c r="AF25" s="38"/>
      <c r="AG25" s="38"/>
      <c r="AH25" s="38"/>
      <c r="AI25" s="39"/>
      <c r="AJ25" s="5">
        <v>0</v>
      </c>
      <c r="AK25" s="5">
        <v>0</v>
      </c>
      <c r="AL25" s="5"/>
      <c r="AM25" s="5"/>
      <c r="AN25" s="5"/>
      <c r="AO25" s="5"/>
      <c r="AP25" s="5"/>
      <c r="AQ25" s="5"/>
      <c r="AR25" s="5"/>
      <c r="AS25" s="5"/>
    </row>
    <row r="26" spans="1:37" s="17" customFormat="1" ht="22.5" customHeight="1">
      <c r="A26" s="27">
        <v>3</v>
      </c>
      <c r="B26" s="79" t="s">
        <v>37</v>
      </c>
      <c r="C26" s="80"/>
      <c r="D26" s="28">
        <f>D27+D28</f>
        <v>4</v>
      </c>
      <c r="E26" s="28">
        <f aca="true" t="shared" si="7" ref="E26:AI26">E27+E28</f>
        <v>127</v>
      </c>
      <c r="F26" s="28">
        <f t="shared" si="7"/>
        <v>1</v>
      </c>
      <c r="G26" s="28">
        <f t="shared" si="7"/>
        <v>108</v>
      </c>
      <c r="H26" s="28">
        <f t="shared" si="7"/>
        <v>0</v>
      </c>
      <c r="I26" s="28">
        <f t="shared" si="7"/>
        <v>18</v>
      </c>
      <c r="J26" s="28">
        <f t="shared" si="7"/>
        <v>1</v>
      </c>
      <c r="K26" s="28">
        <f t="shared" si="7"/>
        <v>128</v>
      </c>
      <c r="L26" s="28">
        <f t="shared" si="7"/>
        <v>2</v>
      </c>
      <c r="M26" s="28">
        <f t="shared" si="7"/>
        <v>2</v>
      </c>
      <c r="N26" s="28">
        <f t="shared" si="7"/>
        <v>37</v>
      </c>
      <c r="O26" s="28">
        <f t="shared" si="7"/>
        <v>87</v>
      </c>
      <c r="P26" s="45">
        <f t="shared" si="7"/>
        <v>145000</v>
      </c>
      <c r="Q26" s="28">
        <f t="shared" si="7"/>
        <v>0</v>
      </c>
      <c r="R26" s="28">
        <f t="shared" si="7"/>
        <v>2</v>
      </c>
      <c r="S26" s="28">
        <f t="shared" si="7"/>
        <v>15</v>
      </c>
      <c r="T26" s="45">
        <f t="shared" si="7"/>
        <v>137651.22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45">
        <f t="shared" si="7"/>
        <v>0</v>
      </c>
      <c r="AC26" s="29">
        <f t="shared" si="7"/>
        <v>97</v>
      </c>
      <c r="AD26" s="29">
        <f t="shared" si="7"/>
        <v>1</v>
      </c>
      <c r="AE26" s="29">
        <f t="shared" si="7"/>
        <v>29</v>
      </c>
      <c r="AF26" s="29">
        <f t="shared" si="7"/>
        <v>0</v>
      </c>
      <c r="AG26" s="29">
        <f t="shared" si="7"/>
        <v>0</v>
      </c>
      <c r="AH26" s="29">
        <f t="shared" si="7"/>
        <v>0</v>
      </c>
      <c r="AI26" s="30">
        <f t="shared" si="7"/>
        <v>0</v>
      </c>
      <c r="AJ26" s="17">
        <f t="shared" si="3"/>
        <v>0</v>
      </c>
      <c r="AK26" s="17">
        <f t="shared" si="5"/>
        <v>0</v>
      </c>
    </row>
    <row r="27" spans="1:37" s="49" customFormat="1" ht="22.5" customHeight="1" outlineLevel="1">
      <c r="A27" s="21" t="s">
        <v>121</v>
      </c>
      <c r="B27" s="78" t="s">
        <v>38</v>
      </c>
      <c r="C27" s="78"/>
      <c r="D27" s="14">
        <v>4</v>
      </c>
      <c r="E27" s="13">
        <v>125</v>
      </c>
      <c r="F27" s="14">
        <v>1</v>
      </c>
      <c r="G27" s="14">
        <v>108</v>
      </c>
      <c r="H27" s="14"/>
      <c r="I27" s="14">
        <v>16</v>
      </c>
      <c r="J27" s="14">
        <v>1</v>
      </c>
      <c r="K27" s="13">
        <f t="shared" si="1"/>
        <v>126</v>
      </c>
      <c r="L27" s="14">
        <v>2</v>
      </c>
      <c r="M27" s="14">
        <v>2</v>
      </c>
      <c r="N27" s="14">
        <v>37</v>
      </c>
      <c r="O27" s="14">
        <v>85</v>
      </c>
      <c r="P27" s="47">
        <v>142000</v>
      </c>
      <c r="Q27" s="14"/>
      <c r="R27" s="14">
        <v>2</v>
      </c>
      <c r="S27" s="14">
        <v>15</v>
      </c>
      <c r="T27" s="47">
        <v>134651.22</v>
      </c>
      <c r="U27" s="13">
        <f t="shared" si="2"/>
        <v>0</v>
      </c>
      <c r="V27" s="14"/>
      <c r="W27" s="14"/>
      <c r="X27" s="14"/>
      <c r="Y27" s="14"/>
      <c r="Z27" s="14"/>
      <c r="AA27" s="14"/>
      <c r="AB27" s="47"/>
      <c r="AC27" s="16">
        <v>97</v>
      </c>
      <c r="AD27" s="16">
        <v>1</v>
      </c>
      <c r="AE27" s="16">
        <v>27</v>
      </c>
      <c r="AF27" s="16"/>
      <c r="AG27" s="16"/>
      <c r="AH27" s="16"/>
      <c r="AI27" s="20"/>
      <c r="AJ27" s="49">
        <f t="shared" si="3"/>
        <v>0</v>
      </c>
      <c r="AK27" s="49">
        <f t="shared" si="5"/>
        <v>0</v>
      </c>
    </row>
    <row r="28" spans="1:37" ht="22.5" customHeight="1" outlineLevel="1">
      <c r="A28" s="21" t="s">
        <v>122</v>
      </c>
      <c r="B28" s="78" t="s">
        <v>39</v>
      </c>
      <c r="C28" s="78"/>
      <c r="D28" s="14"/>
      <c r="E28" s="13">
        <v>2</v>
      </c>
      <c r="F28" s="14"/>
      <c r="G28" s="14"/>
      <c r="H28" s="14"/>
      <c r="I28" s="14">
        <v>2</v>
      </c>
      <c r="J28" s="14"/>
      <c r="K28" s="13">
        <f t="shared" si="1"/>
        <v>2</v>
      </c>
      <c r="L28" s="14"/>
      <c r="M28" s="14"/>
      <c r="N28" s="14"/>
      <c r="O28" s="14">
        <v>2</v>
      </c>
      <c r="P28" s="47">
        <v>3000</v>
      </c>
      <c r="Q28" s="14"/>
      <c r="R28" s="14"/>
      <c r="S28" s="14"/>
      <c r="T28" s="47">
        <v>3000</v>
      </c>
      <c r="U28" s="13">
        <f t="shared" si="2"/>
        <v>0</v>
      </c>
      <c r="V28" s="14"/>
      <c r="W28" s="14"/>
      <c r="X28" s="14"/>
      <c r="Y28" s="14"/>
      <c r="Z28" s="14"/>
      <c r="AA28" s="14"/>
      <c r="AB28" s="47"/>
      <c r="AC28" s="16"/>
      <c r="AD28" s="16"/>
      <c r="AE28" s="16">
        <v>2</v>
      </c>
      <c r="AF28" s="16"/>
      <c r="AG28" s="16"/>
      <c r="AH28" s="16"/>
      <c r="AI28" s="20"/>
      <c r="AJ28" s="2">
        <f t="shared" si="3"/>
        <v>0</v>
      </c>
      <c r="AK28" s="2">
        <f t="shared" si="5"/>
        <v>0</v>
      </c>
    </row>
    <row r="29" spans="1:37" s="17" customFormat="1" ht="22.5" customHeight="1">
      <c r="A29" s="27">
        <v>4</v>
      </c>
      <c r="B29" s="79" t="s">
        <v>40</v>
      </c>
      <c r="C29" s="80"/>
      <c r="D29" s="28">
        <f>D30+D31+D32</f>
        <v>0</v>
      </c>
      <c r="E29" s="28">
        <f aca="true" t="shared" si="8" ref="E29:AI29">E30+E31+E32</f>
        <v>14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14</v>
      </c>
      <c r="J29" s="28">
        <f t="shared" si="8"/>
        <v>0</v>
      </c>
      <c r="K29" s="28">
        <f t="shared" si="8"/>
        <v>14</v>
      </c>
      <c r="L29" s="28">
        <f t="shared" si="8"/>
        <v>0</v>
      </c>
      <c r="M29" s="28">
        <f t="shared" si="8"/>
        <v>0</v>
      </c>
      <c r="N29" s="28">
        <f t="shared" si="8"/>
        <v>2</v>
      </c>
      <c r="O29" s="28">
        <f t="shared" si="8"/>
        <v>8</v>
      </c>
      <c r="P29" s="45">
        <f t="shared" si="8"/>
        <v>12000</v>
      </c>
      <c r="Q29" s="28">
        <f t="shared" si="8"/>
        <v>4</v>
      </c>
      <c r="R29" s="28">
        <f t="shared" si="8"/>
        <v>0</v>
      </c>
      <c r="S29" s="28">
        <f t="shared" si="8"/>
        <v>0</v>
      </c>
      <c r="T29" s="45">
        <f t="shared" si="8"/>
        <v>12000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45">
        <f t="shared" si="8"/>
        <v>0</v>
      </c>
      <c r="AC29" s="29">
        <f t="shared" si="8"/>
        <v>7</v>
      </c>
      <c r="AD29" s="29">
        <f t="shared" si="8"/>
        <v>0</v>
      </c>
      <c r="AE29" s="29">
        <f t="shared" si="8"/>
        <v>7</v>
      </c>
      <c r="AF29" s="29">
        <f t="shared" si="8"/>
        <v>0</v>
      </c>
      <c r="AG29" s="29">
        <f t="shared" si="8"/>
        <v>0</v>
      </c>
      <c r="AH29" s="29">
        <f t="shared" si="8"/>
        <v>0</v>
      </c>
      <c r="AI29" s="30">
        <f t="shared" si="8"/>
        <v>0</v>
      </c>
      <c r="AJ29" s="17">
        <f t="shared" si="3"/>
        <v>0</v>
      </c>
      <c r="AK29" s="17">
        <f t="shared" si="5"/>
        <v>0</v>
      </c>
    </row>
    <row r="30" spans="1:37" s="53" customFormat="1" ht="22.5" customHeight="1" outlineLevel="1">
      <c r="A30" s="21" t="s">
        <v>123</v>
      </c>
      <c r="B30" s="77" t="s">
        <v>106</v>
      </c>
      <c r="C30" s="77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1"/>
        <v>0</v>
      </c>
      <c r="L30" s="14"/>
      <c r="M30" s="14"/>
      <c r="N30" s="14"/>
      <c r="O30" s="14"/>
      <c r="P30" s="47"/>
      <c r="Q30" s="14"/>
      <c r="R30" s="14"/>
      <c r="S30" s="14"/>
      <c r="T30" s="47"/>
      <c r="U30" s="13">
        <f t="shared" si="2"/>
        <v>0</v>
      </c>
      <c r="V30" s="14"/>
      <c r="W30" s="14"/>
      <c r="X30" s="14"/>
      <c r="Y30" s="14"/>
      <c r="Z30" s="14"/>
      <c r="AA30" s="14"/>
      <c r="AB30" s="47"/>
      <c r="AC30" s="16"/>
      <c r="AD30" s="16"/>
      <c r="AE30" s="16"/>
      <c r="AF30" s="16"/>
      <c r="AG30" s="16"/>
      <c r="AH30" s="16"/>
      <c r="AI30" s="20"/>
      <c r="AJ30" s="53">
        <f t="shared" si="3"/>
        <v>0</v>
      </c>
      <c r="AK30" s="53">
        <f t="shared" si="5"/>
        <v>0</v>
      </c>
    </row>
    <row r="31" spans="1:37" s="52" customFormat="1" ht="22.5" customHeight="1" outlineLevel="1">
      <c r="A31" s="21" t="s">
        <v>124</v>
      </c>
      <c r="B31" s="78" t="s">
        <v>41</v>
      </c>
      <c r="C31" s="78"/>
      <c r="D31" s="14"/>
      <c r="E31" s="13">
        <f t="shared" si="6"/>
        <v>2</v>
      </c>
      <c r="F31" s="14"/>
      <c r="G31" s="14"/>
      <c r="H31" s="14"/>
      <c r="I31" s="14">
        <v>2</v>
      </c>
      <c r="J31" s="14"/>
      <c r="K31" s="13">
        <f t="shared" si="1"/>
        <v>2</v>
      </c>
      <c r="L31" s="14"/>
      <c r="M31" s="14"/>
      <c r="N31" s="14">
        <v>2</v>
      </c>
      <c r="O31" s="14"/>
      <c r="P31" s="47"/>
      <c r="Q31" s="14"/>
      <c r="R31" s="14"/>
      <c r="S31" s="14"/>
      <c r="T31" s="47"/>
      <c r="U31" s="13">
        <f t="shared" si="2"/>
        <v>0</v>
      </c>
      <c r="V31" s="14"/>
      <c r="W31" s="14"/>
      <c r="X31" s="14"/>
      <c r="Y31" s="14"/>
      <c r="Z31" s="14"/>
      <c r="AA31" s="14"/>
      <c r="AB31" s="47"/>
      <c r="AC31" s="16">
        <v>2</v>
      </c>
      <c r="AD31" s="16"/>
      <c r="AE31" s="16"/>
      <c r="AF31" s="16"/>
      <c r="AG31" s="16"/>
      <c r="AH31" s="16"/>
      <c r="AI31" s="20"/>
      <c r="AJ31" s="52">
        <f t="shared" si="3"/>
        <v>0</v>
      </c>
      <c r="AK31" s="52">
        <f t="shared" si="5"/>
        <v>0</v>
      </c>
    </row>
    <row r="32" spans="1:37" s="52" customFormat="1" ht="22.5" customHeight="1" outlineLevel="1">
      <c r="A32" s="21" t="s">
        <v>125</v>
      </c>
      <c r="B32" s="78" t="s">
        <v>42</v>
      </c>
      <c r="C32" s="78"/>
      <c r="D32" s="14"/>
      <c r="E32" s="13">
        <f t="shared" si="6"/>
        <v>12</v>
      </c>
      <c r="F32" s="14"/>
      <c r="G32" s="14"/>
      <c r="H32" s="14"/>
      <c r="I32" s="14">
        <v>12</v>
      </c>
      <c r="J32" s="14"/>
      <c r="K32" s="13">
        <f t="shared" si="1"/>
        <v>12</v>
      </c>
      <c r="L32" s="14"/>
      <c r="M32" s="14"/>
      <c r="N32" s="14"/>
      <c r="O32" s="14">
        <v>8</v>
      </c>
      <c r="P32" s="47">
        <v>12000</v>
      </c>
      <c r="Q32" s="14">
        <v>4</v>
      </c>
      <c r="R32" s="14"/>
      <c r="S32" s="14"/>
      <c r="T32" s="47">
        <v>12000</v>
      </c>
      <c r="U32" s="13">
        <f t="shared" si="2"/>
        <v>0</v>
      </c>
      <c r="V32" s="14"/>
      <c r="W32" s="14"/>
      <c r="X32" s="14"/>
      <c r="Y32" s="14"/>
      <c r="Z32" s="14"/>
      <c r="AA32" s="14"/>
      <c r="AB32" s="47"/>
      <c r="AC32" s="16">
        <v>5</v>
      </c>
      <c r="AD32" s="16"/>
      <c r="AE32" s="16">
        <v>7</v>
      </c>
      <c r="AF32" s="16"/>
      <c r="AG32" s="16"/>
      <c r="AH32" s="16"/>
      <c r="AI32" s="20"/>
      <c r="AJ32" s="52">
        <f t="shared" si="3"/>
        <v>0</v>
      </c>
      <c r="AK32" s="52">
        <f t="shared" si="5"/>
        <v>0</v>
      </c>
    </row>
    <row r="33" spans="1:37" s="17" customFormat="1" ht="22.5" customHeight="1">
      <c r="A33" s="27">
        <v>5</v>
      </c>
      <c r="B33" s="79" t="s">
        <v>43</v>
      </c>
      <c r="C33" s="80"/>
      <c r="D33" s="28">
        <f>D34+D35+D36+D37+D38+D39</f>
        <v>0</v>
      </c>
      <c r="E33" s="28">
        <f aca="true" t="shared" si="9" ref="E33:AI33">E34+E35+E36+E37+E38+E39</f>
        <v>54</v>
      </c>
      <c r="F33" s="28">
        <f t="shared" si="9"/>
        <v>0</v>
      </c>
      <c r="G33" s="28">
        <f t="shared" si="9"/>
        <v>31</v>
      </c>
      <c r="H33" s="28">
        <f t="shared" si="9"/>
        <v>0</v>
      </c>
      <c r="I33" s="28">
        <f t="shared" si="9"/>
        <v>23</v>
      </c>
      <c r="J33" s="28">
        <f t="shared" si="9"/>
        <v>0</v>
      </c>
      <c r="K33" s="28">
        <f t="shared" si="9"/>
        <v>47</v>
      </c>
      <c r="L33" s="28">
        <f t="shared" si="9"/>
        <v>0</v>
      </c>
      <c r="M33" s="28">
        <f t="shared" si="9"/>
        <v>4</v>
      </c>
      <c r="N33" s="28">
        <f t="shared" si="9"/>
        <v>15</v>
      </c>
      <c r="O33" s="28">
        <f t="shared" si="9"/>
        <v>20</v>
      </c>
      <c r="P33" s="45">
        <f t="shared" si="9"/>
        <v>44000</v>
      </c>
      <c r="Q33" s="28">
        <f t="shared" si="9"/>
        <v>8</v>
      </c>
      <c r="R33" s="28">
        <f t="shared" si="9"/>
        <v>7</v>
      </c>
      <c r="S33" s="28">
        <f t="shared" si="9"/>
        <v>0</v>
      </c>
      <c r="T33" s="45">
        <f t="shared" si="9"/>
        <v>26000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0</v>
      </c>
      <c r="AB33" s="45">
        <f t="shared" si="9"/>
        <v>0</v>
      </c>
      <c r="AC33" s="29">
        <f t="shared" si="9"/>
        <v>41</v>
      </c>
      <c r="AD33" s="29">
        <f t="shared" si="9"/>
        <v>0</v>
      </c>
      <c r="AE33" s="29">
        <f t="shared" si="9"/>
        <v>13</v>
      </c>
      <c r="AF33" s="29">
        <f t="shared" si="9"/>
        <v>0</v>
      </c>
      <c r="AG33" s="29">
        <f t="shared" si="9"/>
        <v>0</v>
      </c>
      <c r="AH33" s="29">
        <f t="shared" si="9"/>
        <v>0</v>
      </c>
      <c r="AI33" s="30">
        <f t="shared" si="9"/>
        <v>0</v>
      </c>
      <c r="AJ33" s="17">
        <f t="shared" si="3"/>
        <v>0</v>
      </c>
      <c r="AK33" s="17">
        <f t="shared" si="5"/>
        <v>0</v>
      </c>
    </row>
    <row r="34" spans="1:37" s="49" customFormat="1" ht="22.5" customHeight="1" outlineLevel="1">
      <c r="A34" s="21" t="s">
        <v>126</v>
      </c>
      <c r="B34" s="78" t="s">
        <v>44</v>
      </c>
      <c r="C34" s="78"/>
      <c r="D34" s="14"/>
      <c r="E34" s="13">
        <f t="shared" si="6"/>
        <v>19</v>
      </c>
      <c r="F34" s="14"/>
      <c r="G34" s="14">
        <v>19</v>
      </c>
      <c r="H34" s="14"/>
      <c r="I34" s="14"/>
      <c r="J34" s="14"/>
      <c r="K34" s="13">
        <f t="shared" si="1"/>
        <v>12</v>
      </c>
      <c r="L34" s="14"/>
      <c r="M34" s="14"/>
      <c r="N34" s="14">
        <v>7</v>
      </c>
      <c r="O34" s="14">
        <v>4</v>
      </c>
      <c r="P34" s="47">
        <v>7500</v>
      </c>
      <c r="Q34" s="14">
        <v>1</v>
      </c>
      <c r="R34" s="14">
        <v>7</v>
      </c>
      <c r="S34" s="14"/>
      <c r="T34" s="47">
        <v>1500</v>
      </c>
      <c r="U34" s="13">
        <f t="shared" si="2"/>
        <v>0</v>
      </c>
      <c r="V34" s="14"/>
      <c r="W34" s="14"/>
      <c r="X34" s="14"/>
      <c r="Y34" s="14"/>
      <c r="Z34" s="14"/>
      <c r="AA34" s="14"/>
      <c r="AB34" s="47"/>
      <c r="AC34" s="16">
        <v>14</v>
      </c>
      <c r="AD34" s="16"/>
      <c r="AE34" s="16">
        <v>5</v>
      </c>
      <c r="AF34" s="16"/>
      <c r="AG34" s="16"/>
      <c r="AH34" s="16"/>
      <c r="AI34" s="20"/>
      <c r="AJ34" s="49">
        <f t="shared" si="3"/>
        <v>0</v>
      </c>
      <c r="AK34" s="49">
        <f t="shared" si="5"/>
        <v>0</v>
      </c>
    </row>
    <row r="35" spans="1:37" ht="22.5" customHeight="1" outlineLevel="1">
      <c r="A35" s="21" t="s">
        <v>127</v>
      </c>
      <c r="B35" s="78" t="s">
        <v>105</v>
      </c>
      <c r="C35" s="78"/>
      <c r="D35" s="14"/>
      <c r="E35" s="13">
        <f t="shared" si="6"/>
        <v>11</v>
      </c>
      <c r="F35" s="14"/>
      <c r="G35" s="14">
        <v>9</v>
      </c>
      <c r="H35" s="14"/>
      <c r="I35" s="14">
        <v>2</v>
      </c>
      <c r="J35" s="14"/>
      <c r="K35" s="13">
        <f t="shared" si="1"/>
        <v>11</v>
      </c>
      <c r="L35" s="14"/>
      <c r="M35" s="14"/>
      <c r="N35" s="14">
        <v>6</v>
      </c>
      <c r="O35" s="14">
        <v>5</v>
      </c>
      <c r="P35" s="47">
        <v>17000</v>
      </c>
      <c r="Q35" s="14"/>
      <c r="R35" s="14"/>
      <c r="S35" s="14"/>
      <c r="T35" s="47">
        <v>17000</v>
      </c>
      <c r="U35" s="13">
        <f t="shared" si="2"/>
        <v>0</v>
      </c>
      <c r="V35" s="14"/>
      <c r="W35" s="14"/>
      <c r="X35" s="14"/>
      <c r="Y35" s="14"/>
      <c r="Z35" s="14"/>
      <c r="AA35" s="14"/>
      <c r="AB35" s="47"/>
      <c r="AC35" s="16">
        <v>11</v>
      </c>
      <c r="AD35" s="16"/>
      <c r="AE35" s="16"/>
      <c r="AF35" s="16"/>
      <c r="AG35" s="16"/>
      <c r="AH35" s="16"/>
      <c r="AI35" s="20"/>
      <c r="AJ35" s="2">
        <f t="shared" si="3"/>
        <v>0</v>
      </c>
      <c r="AK35" s="2">
        <f t="shared" si="5"/>
        <v>0</v>
      </c>
    </row>
    <row r="36" spans="1:37" ht="22.5" customHeight="1" outlineLevel="1">
      <c r="A36" s="21" t="s">
        <v>128</v>
      </c>
      <c r="B36" s="78" t="s">
        <v>45</v>
      </c>
      <c r="C36" s="78"/>
      <c r="D36" s="14"/>
      <c r="E36" s="13">
        <f t="shared" si="6"/>
        <v>11</v>
      </c>
      <c r="F36" s="14"/>
      <c r="G36" s="14"/>
      <c r="H36" s="14"/>
      <c r="I36" s="14">
        <v>11</v>
      </c>
      <c r="J36" s="14"/>
      <c r="K36" s="13">
        <f t="shared" si="1"/>
        <v>11</v>
      </c>
      <c r="L36" s="14"/>
      <c r="M36" s="14">
        <v>1</v>
      </c>
      <c r="N36" s="14">
        <v>2</v>
      </c>
      <c r="O36" s="14">
        <v>2</v>
      </c>
      <c r="P36" s="47">
        <v>2500</v>
      </c>
      <c r="Q36" s="14">
        <v>6</v>
      </c>
      <c r="R36" s="14"/>
      <c r="S36" s="14"/>
      <c r="T36" s="47">
        <v>2500</v>
      </c>
      <c r="U36" s="13">
        <f t="shared" si="2"/>
        <v>0</v>
      </c>
      <c r="V36" s="14"/>
      <c r="W36" s="14"/>
      <c r="X36" s="14"/>
      <c r="Y36" s="14"/>
      <c r="Z36" s="14"/>
      <c r="AA36" s="14"/>
      <c r="AB36" s="47"/>
      <c r="AC36" s="16">
        <v>5</v>
      </c>
      <c r="AD36" s="16"/>
      <c r="AE36" s="16">
        <v>6</v>
      </c>
      <c r="AF36" s="16"/>
      <c r="AG36" s="16"/>
      <c r="AH36" s="16"/>
      <c r="AI36" s="20"/>
      <c r="AJ36" s="2">
        <f t="shared" si="3"/>
        <v>0</v>
      </c>
      <c r="AK36" s="2">
        <f t="shared" si="5"/>
        <v>0</v>
      </c>
    </row>
    <row r="37" spans="1:37" ht="22.5" customHeight="1" outlineLevel="1">
      <c r="A37" s="21" t="s">
        <v>129</v>
      </c>
      <c r="B37" s="78" t="s">
        <v>88</v>
      </c>
      <c r="C37" s="78"/>
      <c r="D37" s="14"/>
      <c r="E37" s="13">
        <f t="shared" si="6"/>
        <v>3</v>
      </c>
      <c r="F37" s="14"/>
      <c r="G37" s="14">
        <v>3</v>
      </c>
      <c r="H37" s="14"/>
      <c r="I37" s="14"/>
      <c r="J37" s="14"/>
      <c r="K37" s="13">
        <f t="shared" si="1"/>
        <v>3</v>
      </c>
      <c r="L37" s="14"/>
      <c r="M37" s="14"/>
      <c r="N37" s="14"/>
      <c r="O37" s="14">
        <v>2</v>
      </c>
      <c r="P37" s="47">
        <v>2000</v>
      </c>
      <c r="Q37" s="14">
        <v>1</v>
      </c>
      <c r="R37" s="14"/>
      <c r="S37" s="14"/>
      <c r="T37" s="47">
        <v>2000</v>
      </c>
      <c r="U37" s="13">
        <f t="shared" si="2"/>
        <v>0</v>
      </c>
      <c r="V37" s="14"/>
      <c r="W37" s="14"/>
      <c r="X37" s="14"/>
      <c r="Y37" s="14"/>
      <c r="Z37" s="14"/>
      <c r="AA37" s="14"/>
      <c r="AB37" s="47"/>
      <c r="AC37" s="16">
        <v>3</v>
      </c>
      <c r="AD37" s="16"/>
      <c r="AE37" s="16"/>
      <c r="AF37" s="16"/>
      <c r="AG37" s="16"/>
      <c r="AH37" s="16"/>
      <c r="AI37" s="20"/>
      <c r="AJ37" s="2">
        <f t="shared" si="3"/>
        <v>0</v>
      </c>
      <c r="AK37" s="2">
        <f t="shared" si="5"/>
        <v>0</v>
      </c>
    </row>
    <row r="38" spans="1:37" ht="22.5" customHeight="1" outlineLevel="1">
      <c r="A38" s="21" t="s">
        <v>130</v>
      </c>
      <c r="B38" s="78" t="s">
        <v>46</v>
      </c>
      <c r="C38" s="78"/>
      <c r="D38" s="14"/>
      <c r="E38" s="13">
        <f t="shared" si="6"/>
        <v>9</v>
      </c>
      <c r="F38" s="14"/>
      <c r="G38" s="14"/>
      <c r="H38" s="14"/>
      <c r="I38" s="14">
        <v>9</v>
      </c>
      <c r="J38" s="14"/>
      <c r="K38" s="13">
        <f t="shared" si="1"/>
        <v>9</v>
      </c>
      <c r="L38" s="14"/>
      <c r="M38" s="14">
        <v>3</v>
      </c>
      <c r="N38" s="14"/>
      <c r="O38" s="14">
        <v>6</v>
      </c>
      <c r="P38" s="47">
        <v>12000</v>
      </c>
      <c r="Q38" s="14"/>
      <c r="R38" s="14"/>
      <c r="S38" s="14"/>
      <c r="T38" s="47"/>
      <c r="U38" s="13">
        <f t="shared" si="2"/>
        <v>0</v>
      </c>
      <c r="V38" s="14"/>
      <c r="W38" s="14"/>
      <c r="X38" s="14"/>
      <c r="Y38" s="14"/>
      <c r="Z38" s="14"/>
      <c r="AA38" s="14"/>
      <c r="AB38" s="47"/>
      <c r="AC38" s="16">
        <v>8</v>
      </c>
      <c r="AD38" s="16"/>
      <c r="AE38" s="16">
        <v>1</v>
      </c>
      <c r="AF38" s="16"/>
      <c r="AG38" s="16"/>
      <c r="AH38" s="16"/>
      <c r="AI38" s="20"/>
      <c r="AJ38" s="2">
        <f t="shared" si="3"/>
        <v>0</v>
      </c>
      <c r="AK38" s="2">
        <f t="shared" si="5"/>
        <v>0</v>
      </c>
    </row>
    <row r="39" spans="1:37" ht="22.5" customHeight="1" outlineLevel="1">
      <c r="A39" s="21" t="s">
        <v>131</v>
      </c>
      <c r="B39" s="78" t="s">
        <v>47</v>
      </c>
      <c r="C39" s="78"/>
      <c r="D39" s="14"/>
      <c r="E39" s="13">
        <f t="shared" si="6"/>
        <v>1</v>
      </c>
      <c r="F39" s="14"/>
      <c r="G39" s="14"/>
      <c r="H39" s="14"/>
      <c r="I39" s="14">
        <v>1</v>
      </c>
      <c r="J39" s="14"/>
      <c r="K39" s="13">
        <f t="shared" si="1"/>
        <v>1</v>
      </c>
      <c r="L39" s="14"/>
      <c r="M39" s="14"/>
      <c r="N39" s="14"/>
      <c r="O39" s="14">
        <v>1</v>
      </c>
      <c r="P39" s="47">
        <v>3000</v>
      </c>
      <c r="Q39" s="14"/>
      <c r="R39" s="14"/>
      <c r="S39" s="14"/>
      <c r="T39" s="47">
        <v>3000</v>
      </c>
      <c r="U39" s="13">
        <f t="shared" si="2"/>
        <v>0</v>
      </c>
      <c r="V39" s="14"/>
      <c r="W39" s="14"/>
      <c r="X39" s="14"/>
      <c r="Y39" s="14"/>
      <c r="Z39" s="14"/>
      <c r="AA39" s="14"/>
      <c r="AB39" s="47"/>
      <c r="AC39" s="16"/>
      <c r="AD39" s="16"/>
      <c r="AE39" s="16">
        <v>1</v>
      </c>
      <c r="AF39" s="16"/>
      <c r="AG39" s="16"/>
      <c r="AH39" s="16"/>
      <c r="AI39" s="20"/>
      <c r="AJ39" s="2">
        <f t="shared" si="3"/>
        <v>0</v>
      </c>
      <c r="AK39" s="2">
        <f t="shared" si="5"/>
        <v>0</v>
      </c>
    </row>
    <row r="40" spans="1:37" s="17" customFormat="1" ht="22.5" customHeight="1">
      <c r="A40" s="27">
        <v>6</v>
      </c>
      <c r="B40" s="79" t="s">
        <v>48</v>
      </c>
      <c r="C40" s="80"/>
      <c r="D40" s="28">
        <f>D41+D42+D43</f>
        <v>0</v>
      </c>
      <c r="E40" s="28">
        <f aca="true" t="shared" si="10" ref="E40:AI40">E41+E42+E43</f>
        <v>140</v>
      </c>
      <c r="F40" s="28">
        <f t="shared" si="10"/>
        <v>0</v>
      </c>
      <c r="G40" s="28">
        <f t="shared" si="10"/>
        <v>0</v>
      </c>
      <c r="H40" s="28">
        <f t="shared" si="10"/>
        <v>0</v>
      </c>
      <c r="I40" s="28">
        <f t="shared" si="10"/>
        <v>140</v>
      </c>
      <c r="J40" s="28">
        <f t="shared" si="10"/>
        <v>0</v>
      </c>
      <c r="K40" s="28">
        <f t="shared" si="10"/>
        <v>140</v>
      </c>
      <c r="L40" s="28">
        <f t="shared" si="10"/>
        <v>2</v>
      </c>
      <c r="M40" s="28">
        <f t="shared" si="10"/>
        <v>2</v>
      </c>
      <c r="N40" s="28">
        <f t="shared" si="10"/>
        <v>7</v>
      </c>
      <c r="O40" s="28">
        <f t="shared" si="10"/>
        <v>129</v>
      </c>
      <c r="P40" s="45">
        <f t="shared" si="10"/>
        <v>252100</v>
      </c>
      <c r="Q40" s="28">
        <f t="shared" si="10"/>
        <v>0</v>
      </c>
      <c r="R40" s="28">
        <f t="shared" si="10"/>
        <v>0</v>
      </c>
      <c r="S40" s="28">
        <f t="shared" si="10"/>
        <v>42</v>
      </c>
      <c r="T40" s="45">
        <f t="shared" si="10"/>
        <v>159721.5</v>
      </c>
      <c r="U40" s="28">
        <f t="shared" si="10"/>
        <v>0</v>
      </c>
      <c r="V40" s="28">
        <f t="shared" si="10"/>
        <v>0</v>
      </c>
      <c r="W40" s="28">
        <f t="shared" si="10"/>
        <v>0</v>
      </c>
      <c r="X40" s="28">
        <f t="shared" si="10"/>
        <v>0</v>
      </c>
      <c r="Y40" s="28">
        <f t="shared" si="10"/>
        <v>0</v>
      </c>
      <c r="Z40" s="28">
        <f t="shared" si="10"/>
        <v>0</v>
      </c>
      <c r="AA40" s="28">
        <f t="shared" si="10"/>
        <v>0</v>
      </c>
      <c r="AB40" s="45">
        <f t="shared" si="10"/>
        <v>0</v>
      </c>
      <c r="AC40" s="29">
        <f t="shared" si="10"/>
        <v>88</v>
      </c>
      <c r="AD40" s="29">
        <f t="shared" si="10"/>
        <v>0</v>
      </c>
      <c r="AE40" s="29">
        <f t="shared" si="10"/>
        <v>52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30">
        <f t="shared" si="10"/>
        <v>0</v>
      </c>
      <c r="AJ40" s="17">
        <f t="shared" si="3"/>
        <v>0</v>
      </c>
      <c r="AK40" s="17">
        <f t="shared" si="5"/>
        <v>0</v>
      </c>
    </row>
    <row r="41" spans="1:37" s="49" customFormat="1" ht="22.5" customHeight="1" outlineLevel="1">
      <c r="A41" s="21" t="s">
        <v>132</v>
      </c>
      <c r="B41" s="78" t="s">
        <v>49</v>
      </c>
      <c r="C41" s="78"/>
      <c r="D41" s="12"/>
      <c r="E41" s="11">
        <f t="shared" si="6"/>
        <v>103</v>
      </c>
      <c r="F41" s="12"/>
      <c r="G41" s="12"/>
      <c r="H41" s="12"/>
      <c r="I41" s="12">
        <v>103</v>
      </c>
      <c r="J41" s="12"/>
      <c r="K41" s="11">
        <f t="shared" si="1"/>
        <v>103</v>
      </c>
      <c r="L41" s="12">
        <v>2</v>
      </c>
      <c r="M41" s="12">
        <v>2</v>
      </c>
      <c r="N41" s="12">
        <v>7</v>
      </c>
      <c r="O41" s="12">
        <v>92</v>
      </c>
      <c r="P41" s="47">
        <v>156600</v>
      </c>
      <c r="Q41" s="12"/>
      <c r="R41" s="12"/>
      <c r="S41" s="12">
        <v>36</v>
      </c>
      <c r="T41" s="47">
        <v>70200</v>
      </c>
      <c r="U41" s="11">
        <f t="shared" si="2"/>
        <v>0</v>
      </c>
      <c r="V41" s="12"/>
      <c r="W41" s="12"/>
      <c r="X41" s="12"/>
      <c r="Y41" s="12"/>
      <c r="Z41" s="12"/>
      <c r="AA41" s="12"/>
      <c r="AB41" s="47"/>
      <c r="AC41" s="16">
        <v>60</v>
      </c>
      <c r="AD41" s="16"/>
      <c r="AE41" s="16">
        <v>43</v>
      </c>
      <c r="AF41" s="16"/>
      <c r="AG41" s="16"/>
      <c r="AH41" s="16"/>
      <c r="AI41" s="20"/>
      <c r="AJ41" s="49">
        <f t="shared" si="3"/>
        <v>0</v>
      </c>
      <c r="AK41" s="49">
        <f t="shared" si="5"/>
        <v>0</v>
      </c>
    </row>
    <row r="42" spans="1:37" s="49" customFormat="1" ht="22.5" customHeight="1" outlineLevel="1">
      <c r="A42" s="21" t="s">
        <v>133</v>
      </c>
      <c r="B42" s="78" t="s">
        <v>50</v>
      </c>
      <c r="C42" s="78"/>
      <c r="D42" s="14"/>
      <c r="E42" s="13">
        <f t="shared" si="6"/>
        <v>31</v>
      </c>
      <c r="F42" s="14"/>
      <c r="G42" s="14"/>
      <c r="H42" s="14"/>
      <c r="I42" s="14">
        <v>31</v>
      </c>
      <c r="J42" s="14"/>
      <c r="K42" s="13">
        <f t="shared" si="1"/>
        <v>31</v>
      </c>
      <c r="L42" s="14"/>
      <c r="M42" s="14"/>
      <c r="N42" s="14"/>
      <c r="O42" s="14">
        <v>31</v>
      </c>
      <c r="P42" s="47">
        <v>87000</v>
      </c>
      <c r="Q42" s="14"/>
      <c r="R42" s="14"/>
      <c r="S42" s="14">
        <v>6</v>
      </c>
      <c r="T42" s="47">
        <v>81021.5</v>
      </c>
      <c r="U42" s="13">
        <f t="shared" si="2"/>
        <v>0</v>
      </c>
      <c r="V42" s="14"/>
      <c r="W42" s="14"/>
      <c r="X42" s="14"/>
      <c r="Y42" s="14"/>
      <c r="Z42" s="14"/>
      <c r="AA42" s="14"/>
      <c r="AB42" s="47"/>
      <c r="AC42" s="16">
        <v>26</v>
      </c>
      <c r="AD42" s="16"/>
      <c r="AE42" s="16">
        <v>5</v>
      </c>
      <c r="AF42" s="16"/>
      <c r="AG42" s="16"/>
      <c r="AH42" s="16"/>
      <c r="AI42" s="20"/>
      <c r="AJ42" s="49">
        <f t="shared" si="3"/>
        <v>0</v>
      </c>
      <c r="AK42" s="49">
        <f t="shared" si="5"/>
        <v>0</v>
      </c>
    </row>
    <row r="43" spans="1:37" ht="22.5" customHeight="1" outlineLevel="1">
      <c r="A43" s="21" t="s">
        <v>134</v>
      </c>
      <c r="B43" s="78" t="s">
        <v>51</v>
      </c>
      <c r="C43" s="78"/>
      <c r="D43" s="14"/>
      <c r="E43" s="13">
        <f t="shared" si="6"/>
        <v>6</v>
      </c>
      <c r="F43" s="14"/>
      <c r="G43" s="14"/>
      <c r="H43" s="14"/>
      <c r="I43" s="14">
        <v>6</v>
      </c>
      <c r="J43" s="14"/>
      <c r="K43" s="13">
        <f t="shared" si="1"/>
        <v>6</v>
      </c>
      <c r="L43" s="14"/>
      <c r="M43" s="14"/>
      <c r="N43" s="14"/>
      <c r="O43" s="14">
        <v>6</v>
      </c>
      <c r="P43" s="47">
        <v>8500</v>
      </c>
      <c r="Q43" s="14"/>
      <c r="R43" s="14"/>
      <c r="S43" s="14"/>
      <c r="T43" s="47">
        <v>8500</v>
      </c>
      <c r="U43" s="13">
        <f t="shared" si="2"/>
        <v>0</v>
      </c>
      <c r="V43" s="14"/>
      <c r="W43" s="14"/>
      <c r="X43" s="14"/>
      <c r="Y43" s="14"/>
      <c r="Z43" s="14"/>
      <c r="AA43" s="14"/>
      <c r="AB43" s="47"/>
      <c r="AC43" s="16">
        <v>2</v>
      </c>
      <c r="AD43" s="16"/>
      <c r="AE43" s="16">
        <v>4</v>
      </c>
      <c r="AF43" s="16"/>
      <c r="AG43" s="16"/>
      <c r="AH43" s="16"/>
      <c r="AI43" s="20"/>
      <c r="AJ43" s="2">
        <f t="shared" si="3"/>
        <v>0</v>
      </c>
      <c r="AK43" s="2">
        <f t="shared" si="5"/>
        <v>0</v>
      </c>
    </row>
    <row r="44" spans="1:37" s="17" customFormat="1" ht="22.5" customHeight="1">
      <c r="A44" s="27">
        <v>7</v>
      </c>
      <c r="B44" s="79" t="s">
        <v>52</v>
      </c>
      <c r="C44" s="80"/>
      <c r="D44" s="28">
        <f>D45+D46+D47+D48+D49+D50</f>
        <v>0</v>
      </c>
      <c r="E44" s="28">
        <f aca="true" t="shared" si="11" ref="E44:AI44">E45+E46+E47+E48+E49+E50</f>
        <v>28</v>
      </c>
      <c r="F44" s="28">
        <f t="shared" si="11"/>
        <v>0</v>
      </c>
      <c r="G44" s="28">
        <f t="shared" si="11"/>
        <v>27</v>
      </c>
      <c r="H44" s="28">
        <f t="shared" si="11"/>
        <v>0</v>
      </c>
      <c r="I44" s="28">
        <f t="shared" si="11"/>
        <v>1</v>
      </c>
      <c r="J44" s="28">
        <f t="shared" si="11"/>
        <v>0</v>
      </c>
      <c r="K44" s="28">
        <f t="shared" si="11"/>
        <v>28</v>
      </c>
      <c r="L44" s="28">
        <f t="shared" si="11"/>
        <v>0</v>
      </c>
      <c r="M44" s="28">
        <f t="shared" si="11"/>
        <v>0</v>
      </c>
      <c r="N44" s="28">
        <f t="shared" si="11"/>
        <v>7</v>
      </c>
      <c r="O44" s="28">
        <f t="shared" si="11"/>
        <v>19</v>
      </c>
      <c r="P44" s="45">
        <f t="shared" si="11"/>
        <v>29500</v>
      </c>
      <c r="Q44" s="28">
        <f t="shared" si="11"/>
        <v>2</v>
      </c>
      <c r="R44" s="28">
        <f t="shared" si="11"/>
        <v>0</v>
      </c>
      <c r="S44" s="28">
        <f t="shared" si="11"/>
        <v>0</v>
      </c>
      <c r="T44" s="45">
        <f t="shared" si="11"/>
        <v>12000</v>
      </c>
      <c r="U44" s="28">
        <f t="shared" si="11"/>
        <v>0</v>
      </c>
      <c r="V44" s="28">
        <f t="shared" si="11"/>
        <v>0</v>
      </c>
      <c r="W44" s="28">
        <f t="shared" si="11"/>
        <v>0</v>
      </c>
      <c r="X44" s="28">
        <f t="shared" si="11"/>
        <v>0</v>
      </c>
      <c r="Y44" s="28">
        <f t="shared" si="11"/>
        <v>0</v>
      </c>
      <c r="Z44" s="28">
        <f t="shared" si="11"/>
        <v>0</v>
      </c>
      <c r="AA44" s="28">
        <f t="shared" si="11"/>
        <v>0</v>
      </c>
      <c r="AB44" s="45">
        <f t="shared" si="11"/>
        <v>0</v>
      </c>
      <c r="AC44" s="29">
        <f t="shared" si="11"/>
        <v>26</v>
      </c>
      <c r="AD44" s="29">
        <f t="shared" si="11"/>
        <v>0</v>
      </c>
      <c r="AE44" s="29">
        <f t="shared" si="11"/>
        <v>2</v>
      </c>
      <c r="AF44" s="29">
        <f t="shared" si="11"/>
        <v>0</v>
      </c>
      <c r="AG44" s="29">
        <f t="shared" si="11"/>
        <v>0</v>
      </c>
      <c r="AH44" s="29">
        <f t="shared" si="11"/>
        <v>0</v>
      </c>
      <c r="AI44" s="30">
        <f t="shared" si="11"/>
        <v>0</v>
      </c>
      <c r="AJ44" s="17">
        <f t="shared" si="3"/>
        <v>0</v>
      </c>
      <c r="AK44" s="17">
        <f t="shared" si="5"/>
        <v>0</v>
      </c>
    </row>
    <row r="45" spans="1:37" s="53" customFormat="1" ht="22.5" customHeight="1" outlineLevel="1">
      <c r="A45" s="21" t="s">
        <v>135</v>
      </c>
      <c r="B45" s="78" t="s">
        <v>53</v>
      </c>
      <c r="C45" s="78"/>
      <c r="D45" s="14"/>
      <c r="E45" s="13">
        <f t="shared" si="6"/>
        <v>22</v>
      </c>
      <c r="F45" s="14"/>
      <c r="G45" s="14">
        <v>22</v>
      </c>
      <c r="H45" s="14"/>
      <c r="I45" s="14"/>
      <c r="J45" s="14"/>
      <c r="K45" s="13">
        <f t="shared" si="1"/>
        <v>22</v>
      </c>
      <c r="L45" s="14"/>
      <c r="M45" s="14"/>
      <c r="N45" s="14">
        <v>6</v>
      </c>
      <c r="O45" s="14">
        <v>16</v>
      </c>
      <c r="P45" s="47">
        <v>22000</v>
      </c>
      <c r="Q45" s="14"/>
      <c r="R45" s="14"/>
      <c r="S45" s="14"/>
      <c r="T45" s="47">
        <v>7000</v>
      </c>
      <c r="U45" s="13">
        <f t="shared" si="2"/>
        <v>0</v>
      </c>
      <c r="V45" s="14"/>
      <c r="W45" s="14"/>
      <c r="X45" s="14"/>
      <c r="Y45" s="14"/>
      <c r="Z45" s="14"/>
      <c r="AA45" s="14"/>
      <c r="AB45" s="47"/>
      <c r="AC45" s="16">
        <v>22</v>
      </c>
      <c r="AD45" s="16"/>
      <c r="AE45" s="16"/>
      <c r="AF45" s="16"/>
      <c r="AG45" s="16"/>
      <c r="AH45" s="16"/>
      <c r="AI45" s="20"/>
      <c r="AJ45" s="53">
        <f t="shared" si="3"/>
        <v>0</v>
      </c>
      <c r="AK45" s="53">
        <f t="shared" si="5"/>
        <v>0</v>
      </c>
    </row>
    <row r="46" spans="1:37" s="53" customFormat="1" ht="22.5" customHeight="1" outlineLevel="1">
      <c r="A46" s="21" t="s">
        <v>136</v>
      </c>
      <c r="B46" s="78" t="s">
        <v>54</v>
      </c>
      <c r="C46" s="78"/>
      <c r="D46" s="14"/>
      <c r="E46" s="13">
        <f t="shared" si="6"/>
        <v>2</v>
      </c>
      <c r="F46" s="14"/>
      <c r="G46" s="14">
        <v>2</v>
      </c>
      <c r="H46" s="14"/>
      <c r="I46" s="14"/>
      <c r="J46" s="14"/>
      <c r="K46" s="13">
        <f t="shared" si="1"/>
        <v>2</v>
      </c>
      <c r="L46" s="14"/>
      <c r="M46" s="14"/>
      <c r="N46" s="14">
        <v>1</v>
      </c>
      <c r="O46" s="14"/>
      <c r="P46" s="47"/>
      <c r="Q46" s="14">
        <v>1</v>
      </c>
      <c r="R46" s="14"/>
      <c r="S46" s="14"/>
      <c r="T46" s="47"/>
      <c r="U46" s="13">
        <f t="shared" si="2"/>
        <v>0</v>
      </c>
      <c r="V46" s="14"/>
      <c r="W46" s="14"/>
      <c r="X46" s="14"/>
      <c r="Y46" s="14"/>
      <c r="Z46" s="14"/>
      <c r="AA46" s="14"/>
      <c r="AB46" s="47"/>
      <c r="AC46" s="16">
        <v>2</v>
      </c>
      <c r="AD46" s="16"/>
      <c r="AE46" s="16"/>
      <c r="AF46" s="16"/>
      <c r="AG46" s="16"/>
      <c r="AH46" s="16"/>
      <c r="AI46" s="20"/>
      <c r="AJ46" s="53">
        <f t="shared" si="3"/>
        <v>0</v>
      </c>
      <c r="AK46" s="53">
        <f t="shared" si="5"/>
        <v>0</v>
      </c>
    </row>
    <row r="47" spans="1:37" s="53" customFormat="1" ht="22.5" customHeight="1" outlineLevel="1">
      <c r="A47" s="21" t="s">
        <v>137</v>
      </c>
      <c r="B47" s="77" t="s">
        <v>55</v>
      </c>
      <c r="C47" s="77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1"/>
        <v>0</v>
      </c>
      <c r="L47" s="14"/>
      <c r="M47" s="14"/>
      <c r="N47" s="14"/>
      <c r="O47" s="14"/>
      <c r="P47" s="47"/>
      <c r="Q47" s="14"/>
      <c r="R47" s="14"/>
      <c r="S47" s="14"/>
      <c r="T47" s="47"/>
      <c r="U47" s="13">
        <f t="shared" si="2"/>
        <v>0</v>
      </c>
      <c r="V47" s="14"/>
      <c r="W47" s="14"/>
      <c r="X47" s="14"/>
      <c r="Y47" s="14"/>
      <c r="Z47" s="14"/>
      <c r="AA47" s="14"/>
      <c r="AB47" s="47"/>
      <c r="AC47" s="16"/>
      <c r="AD47" s="16"/>
      <c r="AE47" s="16"/>
      <c r="AF47" s="16"/>
      <c r="AG47" s="16"/>
      <c r="AH47" s="16"/>
      <c r="AI47" s="20"/>
      <c r="AJ47" s="53">
        <f t="shared" si="3"/>
        <v>0</v>
      </c>
      <c r="AK47" s="53">
        <f t="shared" si="5"/>
        <v>0</v>
      </c>
    </row>
    <row r="48" spans="1:37" s="53" customFormat="1" ht="22.5" customHeight="1" outlineLevel="1">
      <c r="A48" s="21" t="s">
        <v>138</v>
      </c>
      <c r="B48" s="78" t="s">
        <v>56</v>
      </c>
      <c r="C48" s="78"/>
      <c r="D48" s="14"/>
      <c r="E48" s="13">
        <f t="shared" si="6"/>
        <v>4</v>
      </c>
      <c r="F48" s="14"/>
      <c r="G48" s="14">
        <v>3</v>
      </c>
      <c r="H48" s="14"/>
      <c r="I48" s="14">
        <v>1</v>
      </c>
      <c r="J48" s="14"/>
      <c r="K48" s="13">
        <f t="shared" si="1"/>
        <v>4</v>
      </c>
      <c r="L48" s="14"/>
      <c r="M48" s="14"/>
      <c r="N48" s="14"/>
      <c r="O48" s="14">
        <v>3</v>
      </c>
      <c r="P48" s="47">
        <v>7500</v>
      </c>
      <c r="Q48" s="14">
        <v>1</v>
      </c>
      <c r="R48" s="14"/>
      <c r="S48" s="14"/>
      <c r="T48" s="47">
        <v>5000</v>
      </c>
      <c r="U48" s="13">
        <f t="shared" si="2"/>
        <v>0</v>
      </c>
      <c r="V48" s="14"/>
      <c r="W48" s="14"/>
      <c r="X48" s="14"/>
      <c r="Y48" s="14"/>
      <c r="Z48" s="14"/>
      <c r="AA48" s="14"/>
      <c r="AB48" s="47"/>
      <c r="AC48" s="16">
        <v>2</v>
      </c>
      <c r="AD48" s="16"/>
      <c r="AE48" s="16">
        <v>2</v>
      </c>
      <c r="AF48" s="16"/>
      <c r="AG48" s="16"/>
      <c r="AH48" s="16"/>
      <c r="AI48" s="20"/>
      <c r="AJ48" s="53">
        <f t="shared" si="3"/>
        <v>0</v>
      </c>
      <c r="AK48" s="53">
        <f t="shared" si="5"/>
        <v>0</v>
      </c>
    </row>
    <row r="49" spans="1:37" s="52" customFormat="1" ht="22.5" customHeight="1" outlineLevel="1">
      <c r="A49" s="21" t="s">
        <v>139</v>
      </c>
      <c r="B49" s="78"/>
      <c r="C49" s="78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1"/>
        <v>0</v>
      </c>
      <c r="L49" s="14"/>
      <c r="M49" s="14"/>
      <c r="N49" s="14"/>
      <c r="O49" s="14"/>
      <c r="P49" s="47"/>
      <c r="Q49" s="14"/>
      <c r="R49" s="14"/>
      <c r="S49" s="14"/>
      <c r="T49" s="47"/>
      <c r="U49" s="13">
        <f t="shared" si="2"/>
        <v>0</v>
      </c>
      <c r="V49" s="14"/>
      <c r="W49" s="14"/>
      <c r="X49" s="14"/>
      <c r="Y49" s="14"/>
      <c r="Z49" s="14"/>
      <c r="AA49" s="14"/>
      <c r="AB49" s="47"/>
      <c r="AC49" s="16"/>
      <c r="AD49" s="16"/>
      <c r="AE49" s="16"/>
      <c r="AF49" s="16"/>
      <c r="AG49" s="16"/>
      <c r="AH49" s="16"/>
      <c r="AI49" s="16"/>
      <c r="AJ49" s="52">
        <f t="shared" si="3"/>
        <v>0</v>
      </c>
      <c r="AK49" s="52">
        <f t="shared" si="5"/>
        <v>0</v>
      </c>
    </row>
    <row r="50" spans="1:37" s="52" customFormat="1" ht="22.5" customHeight="1" outlineLevel="1">
      <c r="A50" s="21" t="s">
        <v>140</v>
      </c>
      <c r="B50" s="77" t="s">
        <v>57</v>
      </c>
      <c r="C50" s="77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1"/>
        <v>0</v>
      </c>
      <c r="L50" s="14"/>
      <c r="M50" s="14"/>
      <c r="N50" s="14"/>
      <c r="O50" s="14"/>
      <c r="P50" s="47"/>
      <c r="Q50" s="14"/>
      <c r="R50" s="14"/>
      <c r="S50" s="14"/>
      <c r="T50" s="47"/>
      <c r="U50" s="13">
        <f t="shared" si="2"/>
        <v>0</v>
      </c>
      <c r="V50" s="14"/>
      <c r="W50" s="14"/>
      <c r="X50" s="14"/>
      <c r="Y50" s="14"/>
      <c r="Z50" s="14"/>
      <c r="AA50" s="14"/>
      <c r="AB50" s="47"/>
      <c r="AC50" s="16"/>
      <c r="AD50" s="16"/>
      <c r="AE50" s="16"/>
      <c r="AF50" s="16"/>
      <c r="AG50" s="16"/>
      <c r="AH50" s="16"/>
      <c r="AI50" s="20"/>
      <c r="AJ50" s="52">
        <f t="shared" si="3"/>
        <v>0</v>
      </c>
      <c r="AK50" s="52">
        <f t="shared" si="5"/>
        <v>0</v>
      </c>
    </row>
    <row r="51" spans="1:37" s="17" customFormat="1" ht="22.5" customHeight="1">
      <c r="A51" s="27">
        <v>8</v>
      </c>
      <c r="B51" s="79" t="s">
        <v>58</v>
      </c>
      <c r="C51" s="80"/>
      <c r="D51" s="28">
        <f>D52+D53+D54+D55+D56+D57+D58</f>
        <v>0</v>
      </c>
      <c r="E51" s="28">
        <f aca="true" t="shared" si="12" ref="E51:AI51">E52+E53+E54+E55+E56+E57+E58</f>
        <v>16</v>
      </c>
      <c r="F51" s="28">
        <f t="shared" si="12"/>
        <v>1</v>
      </c>
      <c r="G51" s="28">
        <f t="shared" si="12"/>
        <v>11</v>
      </c>
      <c r="H51" s="28">
        <f t="shared" si="12"/>
        <v>0</v>
      </c>
      <c r="I51" s="28">
        <f t="shared" si="12"/>
        <v>4</v>
      </c>
      <c r="J51" s="28">
        <f t="shared" si="12"/>
        <v>0</v>
      </c>
      <c r="K51" s="28">
        <f t="shared" si="12"/>
        <v>16</v>
      </c>
      <c r="L51" s="28">
        <f t="shared" si="12"/>
        <v>0</v>
      </c>
      <c r="M51" s="28">
        <f t="shared" si="12"/>
        <v>0</v>
      </c>
      <c r="N51" s="28">
        <f t="shared" si="12"/>
        <v>2</v>
      </c>
      <c r="O51" s="28">
        <f t="shared" si="12"/>
        <v>9</v>
      </c>
      <c r="P51" s="45">
        <f t="shared" si="12"/>
        <v>11500</v>
      </c>
      <c r="Q51" s="28">
        <f t="shared" si="12"/>
        <v>5</v>
      </c>
      <c r="R51" s="28">
        <f t="shared" si="12"/>
        <v>0</v>
      </c>
      <c r="S51" s="28">
        <f t="shared" si="12"/>
        <v>0</v>
      </c>
      <c r="T51" s="45">
        <f t="shared" si="12"/>
        <v>1500</v>
      </c>
      <c r="U51" s="28">
        <f t="shared" si="12"/>
        <v>0</v>
      </c>
      <c r="V51" s="28">
        <f t="shared" si="12"/>
        <v>0</v>
      </c>
      <c r="W51" s="28">
        <f t="shared" si="12"/>
        <v>0</v>
      </c>
      <c r="X51" s="28">
        <f t="shared" si="12"/>
        <v>0</v>
      </c>
      <c r="Y51" s="28">
        <f t="shared" si="12"/>
        <v>0</v>
      </c>
      <c r="Z51" s="28">
        <f t="shared" si="12"/>
        <v>0</v>
      </c>
      <c r="AA51" s="28">
        <f t="shared" si="12"/>
        <v>0</v>
      </c>
      <c r="AB51" s="45">
        <f t="shared" si="12"/>
        <v>0</v>
      </c>
      <c r="AC51" s="29">
        <f t="shared" si="12"/>
        <v>10</v>
      </c>
      <c r="AD51" s="29">
        <f t="shared" si="12"/>
        <v>1</v>
      </c>
      <c r="AE51" s="29">
        <f t="shared" si="12"/>
        <v>5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30">
        <f t="shared" si="12"/>
        <v>0</v>
      </c>
      <c r="AJ51" s="17">
        <f t="shared" si="3"/>
        <v>0</v>
      </c>
      <c r="AK51" s="17">
        <f t="shared" si="5"/>
        <v>0</v>
      </c>
    </row>
    <row r="52" spans="1:37" s="53" customFormat="1" ht="22.5" customHeight="1" outlineLevel="1">
      <c r="A52" s="21" t="s">
        <v>141</v>
      </c>
      <c r="B52" s="78" t="s">
        <v>59</v>
      </c>
      <c r="C52" s="78"/>
      <c r="D52" s="14"/>
      <c r="E52" s="13">
        <f t="shared" si="6"/>
        <v>10</v>
      </c>
      <c r="F52" s="14"/>
      <c r="G52" s="14">
        <v>10</v>
      </c>
      <c r="H52" s="14"/>
      <c r="I52" s="14"/>
      <c r="J52" s="14"/>
      <c r="K52" s="13">
        <f t="shared" si="1"/>
        <v>10</v>
      </c>
      <c r="L52" s="14"/>
      <c r="M52" s="14"/>
      <c r="N52" s="14">
        <v>2</v>
      </c>
      <c r="O52" s="14">
        <v>6</v>
      </c>
      <c r="P52" s="47">
        <v>6000</v>
      </c>
      <c r="Q52" s="14">
        <v>2</v>
      </c>
      <c r="R52" s="14"/>
      <c r="S52" s="14"/>
      <c r="T52" s="47"/>
      <c r="U52" s="13">
        <f t="shared" si="2"/>
        <v>0</v>
      </c>
      <c r="V52" s="14"/>
      <c r="W52" s="14"/>
      <c r="X52" s="14"/>
      <c r="Y52" s="14"/>
      <c r="Z52" s="14"/>
      <c r="AA52" s="14"/>
      <c r="AB52" s="47"/>
      <c r="AC52" s="16">
        <v>7</v>
      </c>
      <c r="AD52" s="16">
        <v>1</v>
      </c>
      <c r="AE52" s="16">
        <v>2</v>
      </c>
      <c r="AF52" s="16"/>
      <c r="AG52" s="16"/>
      <c r="AH52" s="16"/>
      <c r="AI52" s="20"/>
      <c r="AJ52" s="53">
        <f t="shared" si="3"/>
        <v>0</v>
      </c>
      <c r="AK52" s="53">
        <f t="shared" si="5"/>
        <v>0</v>
      </c>
    </row>
    <row r="53" spans="1:37" s="53" customFormat="1" ht="22.5" customHeight="1" outlineLevel="1">
      <c r="A53" s="21" t="s">
        <v>142</v>
      </c>
      <c r="B53" s="78" t="s">
        <v>60</v>
      </c>
      <c r="C53" s="78"/>
      <c r="D53" s="14"/>
      <c r="E53" s="13">
        <f t="shared" si="6"/>
        <v>1</v>
      </c>
      <c r="F53" s="14">
        <v>1</v>
      </c>
      <c r="G53" s="14"/>
      <c r="H53" s="14"/>
      <c r="I53" s="14"/>
      <c r="J53" s="14"/>
      <c r="K53" s="13">
        <f t="shared" si="1"/>
        <v>1</v>
      </c>
      <c r="L53" s="14"/>
      <c r="M53" s="14"/>
      <c r="N53" s="14"/>
      <c r="O53" s="14"/>
      <c r="P53" s="47"/>
      <c r="Q53" s="14">
        <v>1</v>
      </c>
      <c r="R53" s="14"/>
      <c r="S53" s="14"/>
      <c r="T53" s="47"/>
      <c r="U53" s="13">
        <f t="shared" si="2"/>
        <v>0</v>
      </c>
      <c r="V53" s="14"/>
      <c r="W53" s="14"/>
      <c r="X53" s="14"/>
      <c r="Y53" s="14"/>
      <c r="Z53" s="14"/>
      <c r="AA53" s="14"/>
      <c r="AB53" s="47"/>
      <c r="AC53" s="16"/>
      <c r="AD53" s="16"/>
      <c r="AE53" s="16">
        <v>1</v>
      </c>
      <c r="AF53" s="16"/>
      <c r="AG53" s="16"/>
      <c r="AH53" s="16"/>
      <c r="AI53" s="20"/>
      <c r="AJ53" s="53">
        <f t="shared" si="3"/>
        <v>0</v>
      </c>
      <c r="AK53" s="53">
        <f t="shared" si="5"/>
        <v>0</v>
      </c>
    </row>
    <row r="54" spans="1:37" s="53" customFormat="1" ht="22.5" customHeight="1" outlineLevel="1">
      <c r="A54" s="21" t="s">
        <v>143</v>
      </c>
      <c r="B54" s="78" t="s">
        <v>61</v>
      </c>
      <c r="C54" s="78"/>
      <c r="D54" s="14"/>
      <c r="E54" s="13">
        <f t="shared" si="6"/>
        <v>1</v>
      </c>
      <c r="F54" s="14"/>
      <c r="G54" s="14">
        <v>1</v>
      </c>
      <c r="H54" s="14"/>
      <c r="I54" s="14"/>
      <c r="J54" s="14"/>
      <c r="K54" s="13">
        <f t="shared" si="1"/>
        <v>1</v>
      </c>
      <c r="L54" s="14"/>
      <c r="M54" s="14"/>
      <c r="N54" s="14"/>
      <c r="O54" s="14">
        <v>1</v>
      </c>
      <c r="P54" s="47">
        <v>1000</v>
      </c>
      <c r="Q54" s="14"/>
      <c r="R54" s="14"/>
      <c r="S54" s="14"/>
      <c r="T54" s="47"/>
      <c r="U54" s="13">
        <f t="shared" si="2"/>
        <v>0</v>
      </c>
      <c r="V54" s="14"/>
      <c r="W54" s="14"/>
      <c r="X54" s="14"/>
      <c r="Y54" s="14"/>
      <c r="Z54" s="14"/>
      <c r="AA54" s="14"/>
      <c r="AB54" s="47"/>
      <c r="AC54" s="16">
        <v>1</v>
      </c>
      <c r="AD54" s="16"/>
      <c r="AE54" s="16"/>
      <c r="AF54" s="16"/>
      <c r="AG54" s="16"/>
      <c r="AH54" s="16"/>
      <c r="AI54" s="20"/>
      <c r="AJ54" s="53">
        <f t="shared" si="3"/>
        <v>0</v>
      </c>
      <c r="AK54" s="53">
        <f t="shared" si="5"/>
        <v>0</v>
      </c>
    </row>
    <row r="55" spans="1:37" s="53" customFormat="1" ht="22.5" customHeight="1" outlineLevel="1">
      <c r="A55" s="21" t="s">
        <v>144</v>
      </c>
      <c r="B55" s="77" t="s">
        <v>62</v>
      </c>
      <c r="C55" s="77"/>
      <c r="D55" s="14"/>
      <c r="E55" s="13">
        <f t="shared" si="6"/>
        <v>0</v>
      </c>
      <c r="F55" s="14"/>
      <c r="G55" s="14"/>
      <c r="H55" s="14"/>
      <c r="I55" s="14"/>
      <c r="J55" s="14"/>
      <c r="K55" s="13">
        <f t="shared" si="1"/>
        <v>0</v>
      </c>
      <c r="L55" s="14"/>
      <c r="M55" s="14"/>
      <c r="N55" s="14"/>
      <c r="O55" s="14"/>
      <c r="P55" s="47"/>
      <c r="Q55" s="14"/>
      <c r="R55" s="14"/>
      <c r="S55" s="14"/>
      <c r="T55" s="47"/>
      <c r="U55" s="13">
        <f t="shared" si="2"/>
        <v>0</v>
      </c>
      <c r="V55" s="14"/>
      <c r="W55" s="14"/>
      <c r="X55" s="14"/>
      <c r="Y55" s="14"/>
      <c r="Z55" s="14"/>
      <c r="AA55" s="14"/>
      <c r="AB55" s="47"/>
      <c r="AC55" s="16"/>
      <c r="AD55" s="16"/>
      <c r="AE55" s="16"/>
      <c r="AF55" s="16"/>
      <c r="AG55" s="16"/>
      <c r="AH55" s="16"/>
      <c r="AI55" s="20"/>
      <c r="AJ55" s="53">
        <f t="shared" si="3"/>
        <v>0</v>
      </c>
      <c r="AK55" s="53">
        <f t="shared" si="5"/>
        <v>0</v>
      </c>
    </row>
    <row r="56" spans="1:37" s="53" customFormat="1" ht="22.5" customHeight="1" outlineLevel="1">
      <c r="A56" s="21" t="s">
        <v>145</v>
      </c>
      <c r="B56" s="78" t="s">
        <v>104</v>
      </c>
      <c r="C56" s="78"/>
      <c r="D56" s="14"/>
      <c r="E56" s="13">
        <f t="shared" si="6"/>
        <v>2</v>
      </c>
      <c r="F56" s="14"/>
      <c r="G56" s="14"/>
      <c r="H56" s="14"/>
      <c r="I56" s="14">
        <v>2</v>
      </c>
      <c r="J56" s="14"/>
      <c r="K56" s="13">
        <f t="shared" si="1"/>
        <v>2</v>
      </c>
      <c r="L56" s="14"/>
      <c r="M56" s="14"/>
      <c r="N56" s="14"/>
      <c r="O56" s="14"/>
      <c r="P56" s="47"/>
      <c r="Q56" s="14">
        <v>2</v>
      </c>
      <c r="R56" s="14"/>
      <c r="S56" s="14"/>
      <c r="T56" s="47"/>
      <c r="U56" s="13">
        <f t="shared" si="2"/>
        <v>0</v>
      </c>
      <c r="V56" s="14"/>
      <c r="W56" s="14"/>
      <c r="X56" s="14"/>
      <c r="Y56" s="14"/>
      <c r="Z56" s="14"/>
      <c r="AA56" s="14"/>
      <c r="AB56" s="47"/>
      <c r="AC56" s="16">
        <v>1</v>
      </c>
      <c r="AD56" s="16"/>
      <c r="AE56" s="16">
        <v>1</v>
      </c>
      <c r="AF56" s="16"/>
      <c r="AG56" s="16"/>
      <c r="AH56" s="16"/>
      <c r="AI56" s="20"/>
      <c r="AJ56" s="53">
        <f t="shared" si="3"/>
        <v>0</v>
      </c>
      <c r="AK56" s="53">
        <f t="shared" si="5"/>
        <v>0</v>
      </c>
    </row>
    <row r="57" spans="1:37" s="53" customFormat="1" ht="22.5" customHeight="1" outlineLevel="1">
      <c r="A57" s="21" t="s">
        <v>146</v>
      </c>
      <c r="B57" s="78" t="s">
        <v>63</v>
      </c>
      <c r="C57" s="78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1"/>
        <v>1</v>
      </c>
      <c r="L57" s="14"/>
      <c r="M57" s="14"/>
      <c r="N57" s="14"/>
      <c r="O57" s="14">
        <v>1</v>
      </c>
      <c r="P57" s="47">
        <v>1500</v>
      </c>
      <c r="Q57" s="14"/>
      <c r="R57" s="14"/>
      <c r="S57" s="14"/>
      <c r="T57" s="47">
        <v>1500</v>
      </c>
      <c r="U57" s="13">
        <f t="shared" si="2"/>
        <v>0</v>
      </c>
      <c r="V57" s="14"/>
      <c r="W57" s="14"/>
      <c r="X57" s="14"/>
      <c r="Y57" s="14"/>
      <c r="Z57" s="14"/>
      <c r="AA57" s="14"/>
      <c r="AB57" s="47"/>
      <c r="AC57" s="16"/>
      <c r="AD57" s="16"/>
      <c r="AE57" s="16">
        <v>1</v>
      </c>
      <c r="AF57" s="16"/>
      <c r="AG57" s="16"/>
      <c r="AH57" s="16"/>
      <c r="AI57" s="20"/>
      <c r="AJ57" s="53">
        <f t="shared" si="3"/>
        <v>0</v>
      </c>
      <c r="AK57" s="53">
        <f t="shared" si="5"/>
        <v>0</v>
      </c>
    </row>
    <row r="58" spans="1:37" ht="22.5" customHeight="1" outlineLevel="1">
      <c r="A58" s="21" t="s">
        <v>147</v>
      </c>
      <c r="B58" s="78" t="s">
        <v>96</v>
      </c>
      <c r="C58" s="78"/>
      <c r="D58" s="14"/>
      <c r="E58" s="13">
        <f t="shared" si="6"/>
        <v>1</v>
      </c>
      <c r="F58" s="14"/>
      <c r="G58" s="14"/>
      <c r="H58" s="14"/>
      <c r="I58" s="14">
        <v>1</v>
      </c>
      <c r="J58" s="14"/>
      <c r="K58" s="13">
        <f t="shared" si="1"/>
        <v>1</v>
      </c>
      <c r="L58" s="14"/>
      <c r="M58" s="14"/>
      <c r="N58" s="14"/>
      <c r="O58" s="14">
        <v>1</v>
      </c>
      <c r="P58" s="47">
        <v>3000</v>
      </c>
      <c r="Q58" s="14"/>
      <c r="R58" s="14"/>
      <c r="S58" s="14"/>
      <c r="T58" s="47"/>
      <c r="U58" s="13">
        <f t="shared" si="2"/>
        <v>0</v>
      </c>
      <c r="V58" s="14"/>
      <c r="W58" s="14"/>
      <c r="X58" s="14"/>
      <c r="Y58" s="14"/>
      <c r="Z58" s="14"/>
      <c r="AA58" s="14"/>
      <c r="AB58" s="47"/>
      <c r="AC58" s="16">
        <v>1</v>
      </c>
      <c r="AD58" s="16"/>
      <c r="AE58" s="16"/>
      <c r="AF58" s="16"/>
      <c r="AG58" s="16"/>
      <c r="AH58" s="16"/>
      <c r="AI58" s="20"/>
      <c r="AJ58" s="2">
        <f t="shared" si="3"/>
        <v>0</v>
      </c>
      <c r="AK58" s="2">
        <f t="shared" si="5"/>
        <v>0</v>
      </c>
    </row>
    <row r="59" spans="1:37" s="17" customFormat="1" ht="22.5" customHeight="1">
      <c r="A59" s="27">
        <v>9</v>
      </c>
      <c r="B59" s="79" t="s">
        <v>64</v>
      </c>
      <c r="C59" s="80"/>
      <c r="D59" s="28">
        <f>D60+D61+D62+D63+D64</f>
        <v>0</v>
      </c>
      <c r="E59" s="28">
        <f aca="true" t="shared" si="13" ref="E59:AI59">E60+E61+E62+E63+E64</f>
        <v>9</v>
      </c>
      <c r="F59" s="28">
        <f t="shared" si="13"/>
        <v>0</v>
      </c>
      <c r="G59" s="28">
        <f t="shared" si="13"/>
        <v>0</v>
      </c>
      <c r="H59" s="28">
        <f t="shared" si="13"/>
        <v>0</v>
      </c>
      <c r="I59" s="28">
        <f t="shared" si="13"/>
        <v>9</v>
      </c>
      <c r="J59" s="28">
        <f t="shared" si="13"/>
        <v>0</v>
      </c>
      <c r="K59" s="28">
        <f t="shared" si="13"/>
        <v>9</v>
      </c>
      <c r="L59" s="28">
        <f t="shared" si="13"/>
        <v>0</v>
      </c>
      <c r="M59" s="28">
        <f t="shared" si="13"/>
        <v>0</v>
      </c>
      <c r="N59" s="28">
        <f t="shared" si="13"/>
        <v>0</v>
      </c>
      <c r="O59" s="28">
        <f t="shared" si="13"/>
        <v>5</v>
      </c>
      <c r="P59" s="45">
        <f t="shared" si="13"/>
        <v>5000</v>
      </c>
      <c r="Q59" s="28">
        <f t="shared" si="13"/>
        <v>4</v>
      </c>
      <c r="R59" s="28">
        <f t="shared" si="13"/>
        <v>0</v>
      </c>
      <c r="S59" s="28">
        <f t="shared" si="13"/>
        <v>0</v>
      </c>
      <c r="T59" s="45">
        <f t="shared" si="13"/>
        <v>5000</v>
      </c>
      <c r="U59" s="28">
        <f t="shared" si="13"/>
        <v>0</v>
      </c>
      <c r="V59" s="28">
        <f t="shared" si="13"/>
        <v>0</v>
      </c>
      <c r="W59" s="28">
        <f t="shared" si="13"/>
        <v>0</v>
      </c>
      <c r="X59" s="28">
        <f t="shared" si="13"/>
        <v>0</v>
      </c>
      <c r="Y59" s="28">
        <f t="shared" si="13"/>
        <v>0</v>
      </c>
      <c r="Z59" s="28">
        <f t="shared" si="13"/>
        <v>0</v>
      </c>
      <c r="AA59" s="28">
        <f t="shared" si="13"/>
        <v>0</v>
      </c>
      <c r="AB59" s="45">
        <f t="shared" si="13"/>
        <v>0</v>
      </c>
      <c r="AC59" s="29">
        <f t="shared" si="13"/>
        <v>9</v>
      </c>
      <c r="AD59" s="29">
        <f t="shared" si="13"/>
        <v>0</v>
      </c>
      <c r="AE59" s="29">
        <f t="shared" si="13"/>
        <v>0</v>
      </c>
      <c r="AF59" s="29">
        <f t="shared" si="13"/>
        <v>0</v>
      </c>
      <c r="AG59" s="29">
        <f t="shared" si="13"/>
        <v>0</v>
      </c>
      <c r="AH59" s="29">
        <f t="shared" si="13"/>
        <v>0</v>
      </c>
      <c r="AI59" s="30">
        <f t="shared" si="13"/>
        <v>0</v>
      </c>
      <c r="AJ59" s="17">
        <f t="shared" si="3"/>
        <v>0</v>
      </c>
      <c r="AK59" s="17">
        <f t="shared" si="5"/>
        <v>0</v>
      </c>
    </row>
    <row r="60" spans="1:37" ht="22.5" customHeight="1" outlineLevel="1">
      <c r="A60" s="21" t="s">
        <v>148</v>
      </c>
      <c r="B60" s="106" t="s">
        <v>65</v>
      </c>
      <c r="C60" s="107"/>
      <c r="D60" s="12"/>
      <c r="E60" s="11">
        <f t="shared" si="6"/>
        <v>6</v>
      </c>
      <c r="F60" s="12"/>
      <c r="G60" s="12"/>
      <c r="H60" s="12"/>
      <c r="I60" s="12">
        <v>6</v>
      </c>
      <c r="J60" s="12"/>
      <c r="K60" s="11">
        <f t="shared" si="1"/>
        <v>6</v>
      </c>
      <c r="L60" s="12"/>
      <c r="M60" s="12"/>
      <c r="N60" s="12"/>
      <c r="O60" s="12">
        <v>4</v>
      </c>
      <c r="P60" s="47">
        <v>4000</v>
      </c>
      <c r="Q60" s="12">
        <v>2</v>
      </c>
      <c r="R60" s="12"/>
      <c r="S60" s="12"/>
      <c r="T60" s="47">
        <v>4000</v>
      </c>
      <c r="U60" s="11">
        <f t="shared" si="2"/>
        <v>0</v>
      </c>
      <c r="V60" s="12"/>
      <c r="W60" s="12"/>
      <c r="X60" s="12"/>
      <c r="Y60" s="12"/>
      <c r="Z60" s="12"/>
      <c r="AA60" s="12"/>
      <c r="AB60" s="47"/>
      <c r="AC60" s="16">
        <v>6</v>
      </c>
      <c r="AD60" s="16"/>
      <c r="AE60" s="16"/>
      <c r="AF60" s="16"/>
      <c r="AG60" s="16"/>
      <c r="AH60" s="16"/>
      <c r="AI60" s="20"/>
      <c r="AJ60" s="2">
        <f t="shared" si="3"/>
        <v>0</v>
      </c>
      <c r="AK60" s="2">
        <f t="shared" si="5"/>
        <v>0</v>
      </c>
    </row>
    <row r="61" spans="1:37" ht="22.5" customHeight="1" outlineLevel="1">
      <c r="A61" s="21" t="s">
        <v>149</v>
      </c>
      <c r="B61" s="81" t="s">
        <v>66</v>
      </c>
      <c r="C61" s="82"/>
      <c r="D61" s="12"/>
      <c r="E61" s="11">
        <f t="shared" si="6"/>
        <v>0</v>
      </c>
      <c r="F61" s="12"/>
      <c r="G61" s="12"/>
      <c r="H61" s="12"/>
      <c r="I61" s="12"/>
      <c r="J61" s="12"/>
      <c r="K61" s="11">
        <f t="shared" si="1"/>
        <v>0</v>
      </c>
      <c r="L61" s="12"/>
      <c r="M61" s="12"/>
      <c r="N61" s="12"/>
      <c r="O61" s="12"/>
      <c r="P61" s="47"/>
      <c r="Q61" s="12"/>
      <c r="R61" s="12"/>
      <c r="S61" s="12"/>
      <c r="T61" s="47"/>
      <c r="U61" s="11">
        <f t="shared" si="2"/>
        <v>0</v>
      </c>
      <c r="V61" s="12"/>
      <c r="W61" s="12"/>
      <c r="X61" s="12"/>
      <c r="Y61" s="12"/>
      <c r="Z61" s="12"/>
      <c r="AA61" s="12"/>
      <c r="AB61" s="47"/>
      <c r="AC61" s="16"/>
      <c r="AD61" s="16"/>
      <c r="AE61" s="16"/>
      <c r="AF61" s="16"/>
      <c r="AG61" s="16"/>
      <c r="AH61" s="16"/>
      <c r="AI61" s="20"/>
      <c r="AJ61" s="2">
        <f t="shared" si="3"/>
        <v>0</v>
      </c>
      <c r="AK61" s="2">
        <f t="shared" si="5"/>
        <v>0</v>
      </c>
    </row>
    <row r="62" spans="1:37" ht="22.5" customHeight="1" outlineLevel="1">
      <c r="A62" s="21" t="s">
        <v>150</v>
      </c>
      <c r="B62" s="108" t="s">
        <v>67</v>
      </c>
      <c r="C62" s="109"/>
      <c r="D62" s="12"/>
      <c r="E62" s="11">
        <f t="shared" si="6"/>
        <v>2</v>
      </c>
      <c r="F62" s="12"/>
      <c r="G62" s="12"/>
      <c r="H62" s="12"/>
      <c r="I62" s="12">
        <v>2</v>
      </c>
      <c r="J62" s="12"/>
      <c r="K62" s="11">
        <f t="shared" si="1"/>
        <v>2</v>
      </c>
      <c r="L62" s="12"/>
      <c r="M62" s="12"/>
      <c r="N62" s="12"/>
      <c r="O62" s="12">
        <v>1</v>
      </c>
      <c r="P62" s="47">
        <v>1000</v>
      </c>
      <c r="Q62" s="12">
        <v>1</v>
      </c>
      <c r="R62" s="12"/>
      <c r="S62" s="12"/>
      <c r="T62" s="47">
        <v>1000</v>
      </c>
      <c r="U62" s="11">
        <f t="shared" si="2"/>
        <v>0</v>
      </c>
      <c r="V62" s="12"/>
      <c r="W62" s="12"/>
      <c r="X62" s="12"/>
      <c r="Y62" s="12"/>
      <c r="Z62" s="12"/>
      <c r="AA62" s="12"/>
      <c r="AB62" s="47"/>
      <c r="AC62" s="16">
        <v>2</v>
      </c>
      <c r="AD62" s="16"/>
      <c r="AE62" s="16"/>
      <c r="AF62" s="16"/>
      <c r="AG62" s="16"/>
      <c r="AH62" s="16"/>
      <c r="AI62" s="20"/>
      <c r="AJ62" s="2">
        <f t="shared" si="3"/>
        <v>0</v>
      </c>
      <c r="AK62" s="2">
        <f t="shared" si="5"/>
        <v>0</v>
      </c>
    </row>
    <row r="63" spans="1:37" ht="22.5" customHeight="1" outlineLevel="1">
      <c r="A63" s="21" t="s">
        <v>151</v>
      </c>
      <c r="B63" s="81" t="s">
        <v>68</v>
      </c>
      <c r="C63" s="82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1"/>
        <v>0</v>
      </c>
      <c r="L63" s="12"/>
      <c r="M63" s="12"/>
      <c r="N63" s="12"/>
      <c r="O63" s="12"/>
      <c r="P63" s="47"/>
      <c r="Q63" s="12"/>
      <c r="R63" s="12"/>
      <c r="S63" s="12"/>
      <c r="T63" s="47"/>
      <c r="U63" s="11">
        <f t="shared" si="2"/>
        <v>0</v>
      </c>
      <c r="V63" s="12"/>
      <c r="W63" s="12"/>
      <c r="X63" s="12"/>
      <c r="Y63" s="12"/>
      <c r="Z63" s="12"/>
      <c r="AA63" s="12"/>
      <c r="AB63" s="47"/>
      <c r="AC63" s="16"/>
      <c r="AD63" s="16"/>
      <c r="AE63" s="16"/>
      <c r="AF63" s="16"/>
      <c r="AG63" s="16"/>
      <c r="AH63" s="16"/>
      <c r="AI63" s="20"/>
      <c r="AJ63" s="2">
        <f t="shared" si="3"/>
        <v>0</v>
      </c>
      <c r="AK63" s="2">
        <f t="shared" si="5"/>
        <v>0</v>
      </c>
    </row>
    <row r="64" spans="1:37" ht="22.5" customHeight="1" outlineLevel="1">
      <c r="A64" s="21" t="s">
        <v>152</v>
      </c>
      <c r="B64" s="83" t="s">
        <v>69</v>
      </c>
      <c r="C64" s="84"/>
      <c r="D64" s="12"/>
      <c r="E64" s="11">
        <f t="shared" si="6"/>
        <v>1</v>
      </c>
      <c r="F64" s="12"/>
      <c r="G64" s="12"/>
      <c r="H64" s="12"/>
      <c r="I64" s="12">
        <v>1</v>
      </c>
      <c r="J64" s="12"/>
      <c r="K64" s="11">
        <f t="shared" si="1"/>
        <v>1</v>
      </c>
      <c r="L64" s="12"/>
      <c r="M64" s="12"/>
      <c r="N64" s="12"/>
      <c r="O64" s="12"/>
      <c r="P64" s="47"/>
      <c r="Q64" s="12">
        <v>1</v>
      </c>
      <c r="R64" s="12"/>
      <c r="S64" s="12"/>
      <c r="T64" s="47"/>
      <c r="U64" s="11">
        <f t="shared" si="2"/>
        <v>0</v>
      </c>
      <c r="V64" s="12"/>
      <c r="W64" s="12"/>
      <c r="X64" s="12"/>
      <c r="Y64" s="12"/>
      <c r="Z64" s="12"/>
      <c r="AA64" s="12"/>
      <c r="AB64" s="47"/>
      <c r="AC64" s="16">
        <v>1</v>
      </c>
      <c r="AD64" s="16"/>
      <c r="AE64" s="16"/>
      <c r="AF64" s="16"/>
      <c r="AG64" s="16"/>
      <c r="AH64" s="16"/>
      <c r="AI64" s="20"/>
      <c r="AJ64" s="2">
        <f t="shared" si="3"/>
        <v>0</v>
      </c>
      <c r="AK64" s="2">
        <f t="shared" si="5"/>
        <v>0</v>
      </c>
    </row>
    <row r="65" spans="1:37" s="17" customFormat="1" ht="22.5" customHeight="1">
      <c r="A65" s="27">
        <v>10</v>
      </c>
      <c r="B65" s="79" t="s">
        <v>70</v>
      </c>
      <c r="C65" s="80"/>
      <c r="D65" s="28">
        <f>D66+D67+D68+D69+D70+D71+D72</f>
        <v>0</v>
      </c>
      <c r="E65" s="28">
        <f aca="true" t="shared" si="14" ref="E65:AI65">E66+E67+E68+E69+E70+E71+E72</f>
        <v>46</v>
      </c>
      <c r="F65" s="28">
        <f t="shared" si="14"/>
        <v>1</v>
      </c>
      <c r="G65" s="28">
        <f t="shared" si="14"/>
        <v>0</v>
      </c>
      <c r="H65" s="28">
        <f t="shared" si="14"/>
        <v>0</v>
      </c>
      <c r="I65" s="28">
        <f t="shared" si="14"/>
        <v>45</v>
      </c>
      <c r="J65" s="28">
        <f t="shared" si="14"/>
        <v>0</v>
      </c>
      <c r="K65" s="28">
        <f t="shared" si="14"/>
        <v>46</v>
      </c>
      <c r="L65" s="28">
        <f t="shared" si="14"/>
        <v>0</v>
      </c>
      <c r="M65" s="28">
        <f t="shared" si="14"/>
        <v>6</v>
      </c>
      <c r="N65" s="28">
        <f t="shared" si="14"/>
        <v>3</v>
      </c>
      <c r="O65" s="28">
        <f t="shared" si="14"/>
        <v>31</v>
      </c>
      <c r="P65" s="45">
        <f t="shared" si="14"/>
        <v>39500</v>
      </c>
      <c r="Q65" s="28">
        <f t="shared" si="14"/>
        <v>6</v>
      </c>
      <c r="R65" s="28">
        <f t="shared" si="14"/>
        <v>0</v>
      </c>
      <c r="S65" s="28">
        <f t="shared" si="14"/>
        <v>3</v>
      </c>
      <c r="T65" s="45">
        <f t="shared" si="14"/>
        <v>36000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4"/>
        <v>0</v>
      </c>
      <c r="Y65" s="28">
        <f t="shared" si="14"/>
        <v>0</v>
      </c>
      <c r="Z65" s="28">
        <f t="shared" si="14"/>
        <v>0</v>
      </c>
      <c r="AA65" s="28">
        <f t="shared" si="14"/>
        <v>0</v>
      </c>
      <c r="AB65" s="45">
        <f t="shared" si="14"/>
        <v>0</v>
      </c>
      <c r="AC65" s="29">
        <f t="shared" si="14"/>
        <v>18</v>
      </c>
      <c r="AD65" s="29">
        <f t="shared" si="14"/>
        <v>0</v>
      </c>
      <c r="AE65" s="29">
        <f t="shared" si="14"/>
        <v>19</v>
      </c>
      <c r="AF65" s="29">
        <f t="shared" si="14"/>
        <v>8</v>
      </c>
      <c r="AG65" s="29">
        <f t="shared" si="14"/>
        <v>0</v>
      </c>
      <c r="AH65" s="29">
        <f t="shared" si="14"/>
        <v>0</v>
      </c>
      <c r="AI65" s="30">
        <f t="shared" si="14"/>
        <v>1</v>
      </c>
      <c r="AJ65" s="17">
        <f t="shared" si="3"/>
        <v>0</v>
      </c>
      <c r="AK65" s="17">
        <f t="shared" si="5"/>
        <v>0</v>
      </c>
    </row>
    <row r="66" spans="1:37" s="49" customFormat="1" ht="22.5" customHeight="1" outlineLevel="1">
      <c r="A66" s="21" t="s">
        <v>153</v>
      </c>
      <c r="B66" s="78" t="s">
        <v>71</v>
      </c>
      <c r="C66" s="78"/>
      <c r="D66" s="14"/>
      <c r="E66" s="13">
        <f t="shared" si="6"/>
        <v>19</v>
      </c>
      <c r="F66" s="14"/>
      <c r="G66" s="14"/>
      <c r="H66" s="14"/>
      <c r="I66" s="14">
        <v>19</v>
      </c>
      <c r="J66" s="14"/>
      <c r="K66" s="13">
        <f t="shared" si="1"/>
        <v>19</v>
      </c>
      <c r="L66" s="14"/>
      <c r="M66" s="14">
        <v>6</v>
      </c>
      <c r="N66" s="14">
        <v>2</v>
      </c>
      <c r="O66" s="14">
        <v>11</v>
      </c>
      <c r="P66" s="47">
        <v>13000</v>
      </c>
      <c r="Q66" s="14"/>
      <c r="R66" s="14"/>
      <c r="S66" s="14">
        <v>3</v>
      </c>
      <c r="T66" s="47">
        <v>14000</v>
      </c>
      <c r="U66" s="13">
        <f t="shared" si="2"/>
        <v>0</v>
      </c>
      <c r="V66" s="14"/>
      <c r="W66" s="14"/>
      <c r="X66" s="14"/>
      <c r="Y66" s="14"/>
      <c r="Z66" s="14"/>
      <c r="AA66" s="14"/>
      <c r="AB66" s="47"/>
      <c r="AC66" s="16">
        <v>8</v>
      </c>
      <c r="AD66" s="16"/>
      <c r="AE66" s="16">
        <v>11</v>
      </c>
      <c r="AF66" s="16"/>
      <c r="AG66" s="16"/>
      <c r="AH66" s="16"/>
      <c r="AI66" s="20"/>
      <c r="AJ66" s="49">
        <f t="shared" si="3"/>
        <v>0</v>
      </c>
      <c r="AK66" s="49">
        <f t="shared" si="5"/>
        <v>0</v>
      </c>
    </row>
    <row r="67" spans="1:37" ht="22.5" customHeight="1" outlineLevel="1">
      <c r="A67" s="21" t="s">
        <v>154</v>
      </c>
      <c r="B67" s="78" t="s">
        <v>72</v>
      </c>
      <c r="C67" s="78"/>
      <c r="D67" s="12"/>
      <c r="E67" s="11">
        <f t="shared" si="6"/>
        <v>6</v>
      </c>
      <c r="F67" s="12">
        <v>1</v>
      </c>
      <c r="G67" s="12"/>
      <c r="H67" s="12"/>
      <c r="I67" s="12">
        <v>5</v>
      </c>
      <c r="J67" s="12"/>
      <c r="K67" s="11">
        <f t="shared" si="1"/>
        <v>6</v>
      </c>
      <c r="L67" s="12"/>
      <c r="M67" s="12"/>
      <c r="N67" s="12">
        <v>1</v>
      </c>
      <c r="O67" s="12">
        <v>5</v>
      </c>
      <c r="P67" s="47">
        <v>7500</v>
      </c>
      <c r="Q67" s="12"/>
      <c r="R67" s="12"/>
      <c r="S67" s="12"/>
      <c r="T67" s="47">
        <v>7500</v>
      </c>
      <c r="U67" s="11">
        <f t="shared" si="2"/>
        <v>0</v>
      </c>
      <c r="V67" s="12"/>
      <c r="W67" s="12"/>
      <c r="X67" s="12"/>
      <c r="Y67" s="12"/>
      <c r="Z67" s="12"/>
      <c r="AA67" s="12"/>
      <c r="AB67" s="47"/>
      <c r="AC67" s="16"/>
      <c r="AD67" s="16"/>
      <c r="AE67" s="16">
        <v>5</v>
      </c>
      <c r="AF67" s="16"/>
      <c r="AG67" s="16"/>
      <c r="AH67" s="16"/>
      <c r="AI67" s="20">
        <v>1</v>
      </c>
      <c r="AJ67" s="2">
        <f t="shared" si="3"/>
        <v>0</v>
      </c>
      <c r="AK67" s="2">
        <f t="shared" si="5"/>
        <v>0</v>
      </c>
    </row>
    <row r="68" spans="1:37" ht="22.5" customHeight="1" outlineLevel="1">
      <c r="A68" s="21" t="s">
        <v>155</v>
      </c>
      <c r="B68" s="78" t="s">
        <v>73</v>
      </c>
      <c r="C68" s="78"/>
      <c r="D68" s="12"/>
      <c r="E68" s="11">
        <f t="shared" si="6"/>
        <v>1</v>
      </c>
      <c r="F68" s="12"/>
      <c r="G68" s="12"/>
      <c r="H68" s="12"/>
      <c r="I68" s="12">
        <v>1</v>
      </c>
      <c r="J68" s="12"/>
      <c r="K68" s="11">
        <f t="shared" si="1"/>
        <v>1</v>
      </c>
      <c r="L68" s="12"/>
      <c r="M68" s="12"/>
      <c r="N68" s="12"/>
      <c r="O68" s="12">
        <v>1</v>
      </c>
      <c r="P68" s="47">
        <v>3000</v>
      </c>
      <c r="Q68" s="12"/>
      <c r="R68" s="12"/>
      <c r="S68" s="12"/>
      <c r="T68" s="47"/>
      <c r="U68" s="11">
        <f t="shared" si="2"/>
        <v>0</v>
      </c>
      <c r="V68" s="12"/>
      <c r="W68" s="12"/>
      <c r="X68" s="12"/>
      <c r="Y68" s="12"/>
      <c r="Z68" s="12"/>
      <c r="AA68" s="12"/>
      <c r="AB68" s="47"/>
      <c r="AC68" s="16"/>
      <c r="AD68" s="16"/>
      <c r="AE68" s="16">
        <v>1</v>
      </c>
      <c r="AF68" s="16"/>
      <c r="AG68" s="16"/>
      <c r="AH68" s="16"/>
      <c r="AI68" s="20"/>
      <c r="AJ68" s="2">
        <f t="shared" si="3"/>
        <v>0</v>
      </c>
      <c r="AK68" s="2">
        <f t="shared" si="5"/>
        <v>0</v>
      </c>
    </row>
    <row r="69" spans="1:37" ht="22.5" customHeight="1" outlineLevel="1">
      <c r="A69" s="21" t="s">
        <v>156</v>
      </c>
      <c r="B69" s="78" t="s">
        <v>74</v>
      </c>
      <c r="C69" s="78"/>
      <c r="D69" s="12"/>
      <c r="E69" s="11">
        <f t="shared" si="6"/>
        <v>11</v>
      </c>
      <c r="F69" s="12"/>
      <c r="G69" s="12"/>
      <c r="H69" s="12"/>
      <c r="I69" s="12">
        <v>11</v>
      </c>
      <c r="J69" s="12"/>
      <c r="K69" s="11">
        <f t="shared" si="1"/>
        <v>11</v>
      </c>
      <c r="L69" s="12"/>
      <c r="M69" s="12"/>
      <c r="N69" s="12"/>
      <c r="O69" s="12">
        <v>11</v>
      </c>
      <c r="P69" s="47">
        <v>11500</v>
      </c>
      <c r="Q69" s="12"/>
      <c r="R69" s="12"/>
      <c r="S69" s="12"/>
      <c r="T69" s="47">
        <v>11500</v>
      </c>
      <c r="U69" s="11">
        <f t="shared" si="2"/>
        <v>0</v>
      </c>
      <c r="V69" s="12"/>
      <c r="W69" s="12"/>
      <c r="X69" s="12"/>
      <c r="Y69" s="12"/>
      <c r="Z69" s="12"/>
      <c r="AA69" s="12"/>
      <c r="AB69" s="47"/>
      <c r="AC69" s="16">
        <v>10</v>
      </c>
      <c r="AD69" s="16"/>
      <c r="AE69" s="16">
        <v>1</v>
      </c>
      <c r="AF69" s="16"/>
      <c r="AG69" s="16"/>
      <c r="AH69" s="16"/>
      <c r="AI69" s="20"/>
      <c r="AJ69" s="2">
        <f t="shared" si="3"/>
        <v>0</v>
      </c>
      <c r="AK69" s="2">
        <f t="shared" si="5"/>
        <v>0</v>
      </c>
    </row>
    <row r="70" spans="1:37" ht="22.5" customHeight="1" outlineLevel="1">
      <c r="A70" s="21" t="s">
        <v>157</v>
      </c>
      <c r="B70" s="78" t="s">
        <v>75</v>
      </c>
      <c r="C70" s="78"/>
      <c r="D70" s="18"/>
      <c r="E70" s="15">
        <f t="shared" si="6"/>
        <v>1</v>
      </c>
      <c r="F70" s="18"/>
      <c r="G70" s="18"/>
      <c r="H70" s="18"/>
      <c r="I70" s="18">
        <v>1</v>
      </c>
      <c r="J70" s="18"/>
      <c r="K70" s="15">
        <f t="shared" si="1"/>
        <v>1</v>
      </c>
      <c r="L70" s="18"/>
      <c r="M70" s="18"/>
      <c r="N70" s="18"/>
      <c r="O70" s="18">
        <v>1</v>
      </c>
      <c r="P70" s="47">
        <v>1500</v>
      </c>
      <c r="Q70" s="18"/>
      <c r="R70" s="18"/>
      <c r="S70" s="18"/>
      <c r="T70" s="47"/>
      <c r="U70" s="15">
        <f t="shared" si="2"/>
        <v>0</v>
      </c>
      <c r="V70" s="18"/>
      <c r="W70" s="18"/>
      <c r="X70" s="18"/>
      <c r="Y70" s="18"/>
      <c r="Z70" s="18"/>
      <c r="AA70" s="18"/>
      <c r="AB70" s="47"/>
      <c r="AC70" s="16"/>
      <c r="AD70" s="16"/>
      <c r="AE70" s="16">
        <v>1</v>
      </c>
      <c r="AF70" s="16"/>
      <c r="AG70" s="16"/>
      <c r="AH70" s="16"/>
      <c r="AI70" s="20"/>
      <c r="AJ70" s="2">
        <f t="shared" si="3"/>
        <v>0</v>
      </c>
      <c r="AK70" s="2">
        <f t="shared" si="5"/>
        <v>0</v>
      </c>
    </row>
    <row r="71" spans="1:37" ht="22.5" customHeight="1" outlineLevel="1">
      <c r="A71" s="21" t="s">
        <v>158</v>
      </c>
      <c r="B71" s="77" t="s">
        <v>76</v>
      </c>
      <c r="C71" s="77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1"/>
        <v>0</v>
      </c>
      <c r="L71" s="18"/>
      <c r="M71" s="18"/>
      <c r="N71" s="18"/>
      <c r="O71" s="18"/>
      <c r="P71" s="47"/>
      <c r="Q71" s="18"/>
      <c r="R71" s="18"/>
      <c r="S71" s="18"/>
      <c r="T71" s="47"/>
      <c r="U71" s="15">
        <f t="shared" si="2"/>
        <v>0</v>
      </c>
      <c r="V71" s="18"/>
      <c r="W71" s="18"/>
      <c r="X71" s="18"/>
      <c r="Y71" s="18"/>
      <c r="Z71" s="18"/>
      <c r="AA71" s="18"/>
      <c r="AB71" s="47"/>
      <c r="AC71" s="16"/>
      <c r="AD71" s="16"/>
      <c r="AE71" s="16"/>
      <c r="AF71" s="16"/>
      <c r="AG71" s="16"/>
      <c r="AH71" s="16"/>
      <c r="AI71" s="20"/>
      <c r="AJ71" s="2">
        <f t="shared" si="3"/>
        <v>0</v>
      </c>
      <c r="AK71" s="2">
        <f t="shared" si="5"/>
        <v>0</v>
      </c>
    </row>
    <row r="72" spans="1:37" ht="22.5" customHeight="1" outlineLevel="1">
      <c r="A72" s="21" t="s">
        <v>159</v>
      </c>
      <c r="B72" s="78" t="s">
        <v>77</v>
      </c>
      <c r="C72" s="78"/>
      <c r="D72" s="18"/>
      <c r="E72" s="15">
        <f t="shared" si="6"/>
        <v>8</v>
      </c>
      <c r="F72" s="18"/>
      <c r="G72" s="18"/>
      <c r="H72" s="18"/>
      <c r="I72" s="18">
        <v>8</v>
      </c>
      <c r="J72" s="18"/>
      <c r="K72" s="15">
        <f t="shared" si="1"/>
        <v>8</v>
      </c>
      <c r="L72" s="18"/>
      <c r="M72" s="18"/>
      <c r="N72" s="18"/>
      <c r="O72" s="18">
        <v>2</v>
      </c>
      <c r="P72" s="47">
        <v>3000</v>
      </c>
      <c r="Q72" s="18">
        <v>6</v>
      </c>
      <c r="R72" s="18"/>
      <c r="S72" s="18"/>
      <c r="T72" s="47">
        <v>3000</v>
      </c>
      <c r="U72" s="15">
        <f t="shared" si="2"/>
        <v>0</v>
      </c>
      <c r="V72" s="18"/>
      <c r="W72" s="18"/>
      <c r="X72" s="18"/>
      <c r="Y72" s="18"/>
      <c r="Z72" s="18"/>
      <c r="AA72" s="18"/>
      <c r="AB72" s="47"/>
      <c r="AC72" s="16"/>
      <c r="AD72" s="16"/>
      <c r="AE72" s="16"/>
      <c r="AF72" s="16">
        <v>8</v>
      </c>
      <c r="AG72" s="16"/>
      <c r="AH72" s="16"/>
      <c r="AI72" s="20"/>
      <c r="AJ72" s="2">
        <f t="shared" si="3"/>
        <v>0</v>
      </c>
      <c r="AK72" s="2">
        <f t="shared" si="5"/>
        <v>0</v>
      </c>
    </row>
    <row r="73" spans="1:37" s="17" customFormat="1" ht="22.5" customHeight="1">
      <c r="A73" s="27">
        <v>11</v>
      </c>
      <c r="B73" s="79" t="s">
        <v>78</v>
      </c>
      <c r="C73" s="80"/>
      <c r="D73" s="28">
        <f>D74+D75</f>
        <v>1</v>
      </c>
      <c r="E73" s="28">
        <f aca="true" t="shared" si="15" ref="E73:AE73">E74+E75</f>
        <v>23</v>
      </c>
      <c r="F73" s="28"/>
      <c r="G73" s="28">
        <f t="shared" si="15"/>
        <v>9</v>
      </c>
      <c r="H73" s="28"/>
      <c r="I73" s="28">
        <f t="shared" si="15"/>
        <v>14</v>
      </c>
      <c r="J73" s="28">
        <f t="shared" si="15"/>
        <v>1</v>
      </c>
      <c r="K73" s="28">
        <f t="shared" si="15"/>
        <v>23</v>
      </c>
      <c r="L73" s="28"/>
      <c r="M73" s="28"/>
      <c r="N73" s="28">
        <f t="shared" si="15"/>
        <v>9</v>
      </c>
      <c r="O73" s="28">
        <f t="shared" si="15"/>
        <v>14</v>
      </c>
      <c r="P73" s="45">
        <f t="shared" si="15"/>
        <v>26000</v>
      </c>
      <c r="Q73" s="28"/>
      <c r="R73" s="28"/>
      <c r="S73" s="28"/>
      <c r="T73" s="45">
        <f t="shared" si="15"/>
        <v>19000</v>
      </c>
      <c r="U73" s="28">
        <f t="shared" si="15"/>
        <v>0</v>
      </c>
      <c r="V73" s="28"/>
      <c r="W73" s="28"/>
      <c r="X73" s="28"/>
      <c r="Y73" s="28"/>
      <c r="Z73" s="28"/>
      <c r="AA73" s="28"/>
      <c r="AB73" s="45">
        <f t="shared" si="15"/>
        <v>0</v>
      </c>
      <c r="AC73" s="29">
        <f t="shared" si="15"/>
        <v>16</v>
      </c>
      <c r="AD73" s="29"/>
      <c r="AE73" s="29">
        <f t="shared" si="15"/>
        <v>7</v>
      </c>
      <c r="AF73" s="29"/>
      <c r="AG73" s="29"/>
      <c r="AH73" s="29"/>
      <c r="AI73" s="30"/>
      <c r="AJ73" s="17">
        <f t="shared" si="3"/>
        <v>0</v>
      </c>
      <c r="AK73" s="17">
        <f t="shared" si="5"/>
        <v>0</v>
      </c>
    </row>
    <row r="74" spans="1:37" s="50" customFormat="1" ht="22.5" customHeight="1" outlineLevel="1">
      <c r="A74" s="21" t="s">
        <v>160</v>
      </c>
      <c r="B74" s="78" t="s">
        <v>79</v>
      </c>
      <c r="C74" s="78"/>
      <c r="D74" s="18">
        <v>1</v>
      </c>
      <c r="E74" s="15">
        <f t="shared" si="6"/>
        <v>20</v>
      </c>
      <c r="F74" s="18"/>
      <c r="G74" s="18">
        <v>9</v>
      </c>
      <c r="H74" s="18"/>
      <c r="I74" s="18">
        <v>11</v>
      </c>
      <c r="J74" s="18">
        <v>1</v>
      </c>
      <c r="K74" s="15">
        <f t="shared" si="1"/>
        <v>20</v>
      </c>
      <c r="L74" s="18"/>
      <c r="M74" s="18"/>
      <c r="N74" s="18">
        <v>9</v>
      </c>
      <c r="O74" s="18">
        <v>11</v>
      </c>
      <c r="P74" s="47">
        <v>15000</v>
      </c>
      <c r="Q74" s="18"/>
      <c r="R74" s="18"/>
      <c r="S74" s="18"/>
      <c r="T74" s="47">
        <v>8000</v>
      </c>
      <c r="U74" s="15">
        <f t="shared" si="2"/>
        <v>0</v>
      </c>
      <c r="V74" s="18"/>
      <c r="W74" s="18"/>
      <c r="X74" s="18"/>
      <c r="Y74" s="18"/>
      <c r="Z74" s="18"/>
      <c r="AA74" s="18"/>
      <c r="AB74" s="47"/>
      <c r="AC74" s="16">
        <v>15</v>
      </c>
      <c r="AD74" s="16"/>
      <c r="AE74" s="16">
        <v>5</v>
      </c>
      <c r="AF74" s="16"/>
      <c r="AG74" s="16"/>
      <c r="AH74" s="16"/>
      <c r="AI74" s="20"/>
      <c r="AJ74" s="50">
        <f t="shared" si="3"/>
        <v>0</v>
      </c>
      <c r="AK74" s="50">
        <f t="shared" si="5"/>
        <v>0</v>
      </c>
    </row>
    <row r="75" spans="1:37" s="5" customFormat="1" ht="22.5" customHeight="1" outlineLevel="1">
      <c r="A75" s="21" t="s">
        <v>161</v>
      </c>
      <c r="B75" s="78" t="s">
        <v>80</v>
      </c>
      <c r="C75" s="78"/>
      <c r="D75" s="18"/>
      <c r="E75" s="15">
        <f t="shared" si="6"/>
        <v>3</v>
      </c>
      <c r="F75" s="18"/>
      <c r="G75" s="18"/>
      <c r="H75" s="18"/>
      <c r="I75" s="18">
        <v>3</v>
      </c>
      <c r="J75" s="18"/>
      <c r="K75" s="15">
        <f t="shared" si="1"/>
        <v>3</v>
      </c>
      <c r="L75" s="18"/>
      <c r="M75" s="18"/>
      <c r="N75" s="18"/>
      <c r="O75" s="18">
        <v>3</v>
      </c>
      <c r="P75" s="47">
        <v>11000</v>
      </c>
      <c r="Q75" s="18"/>
      <c r="R75" s="18"/>
      <c r="S75" s="18"/>
      <c r="T75" s="47">
        <v>11000</v>
      </c>
      <c r="U75" s="15">
        <f t="shared" si="2"/>
        <v>0</v>
      </c>
      <c r="V75" s="18"/>
      <c r="W75" s="18"/>
      <c r="X75" s="18"/>
      <c r="Y75" s="18"/>
      <c r="Z75" s="18"/>
      <c r="AA75" s="18"/>
      <c r="AB75" s="47"/>
      <c r="AC75" s="16">
        <v>1</v>
      </c>
      <c r="AD75" s="16"/>
      <c r="AE75" s="16">
        <v>2</v>
      </c>
      <c r="AF75" s="16"/>
      <c r="AG75" s="16"/>
      <c r="AH75" s="16"/>
      <c r="AI75" s="20"/>
      <c r="AJ75" s="5">
        <f t="shared" si="3"/>
        <v>0</v>
      </c>
      <c r="AK75" s="5">
        <f t="shared" si="5"/>
        <v>0</v>
      </c>
    </row>
    <row r="76" spans="1:37" s="17" customFormat="1" ht="22.5" customHeight="1">
      <c r="A76" s="27">
        <v>12</v>
      </c>
      <c r="B76" s="79" t="s">
        <v>81</v>
      </c>
      <c r="C76" s="80"/>
      <c r="D76" s="28">
        <v>0</v>
      </c>
      <c r="E76" s="28">
        <f t="shared" si="6"/>
        <v>117</v>
      </c>
      <c r="F76" s="55"/>
      <c r="G76" s="55"/>
      <c r="H76" s="55">
        <v>117</v>
      </c>
      <c r="I76" s="55"/>
      <c r="J76" s="55"/>
      <c r="K76" s="28">
        <f t="shared" si="1"/>
        <v>117</v>
      </c>
      <c r="L76" s="55"/>
      <c r="M76" s="55">
        <v>2</v>
      </c>
      <c r="N76" s="55">
        <v>9</v>
      </c>
      <c r="O76" s="55">
        <v>92</v>
      </c>
      <c r="P76" s="56">
        <v>543000</v>
      </c>
      <c r="Q76" s="55">
        <v>14</v>
      </c>
      <c r="R76" s="55"/>
      <c r="S76" s="55">
        <v>71</v>
      </c>
      <c r="T76" s="56">
        <v>278035.5</v>
      </c>
      <c r="U76" s="28">
        <f t="shared" si="2"/>
        <v>15</v>
      </c>
      <c r="V76" s="55">
        <v>1</v>
      </c>
      <c r="W76" s="55"/>
      <c r="X76" s="55">
        <v>14</v>
      </c>
      <c r="Y76" s="55"/>
      <c r="Z76" s="55"/>
      <c r="AA76" s="55"/>
      <c r="AB76" s="56">
        <v>125000</v>
      </c>
      <c r="AC76" s="57">
        <v>86</v>
      </c>
      <c r="AD76" s="57"/>
      <c r="AE76" s="57">
        <v>31</v>
      </c>
      <c r="AF76" s="57"/>
      <c r="AG76" s="57"/>
      <c r="AH76" s="57"/>
      <c r="AI76" s="58"/>
      <c r="AJ76" s="17">
        <f t="shared" si="3"/>
        <v>0</v>
      </c>
      <c r="AK76" s="17">
        <f t="shared" si="5"/>
        <v>0</v>
      </c>
    </row>
    <row r="77" spans="1:37" s="17" customFormat="1" ht="22.5" customHeight="1" collapsed="1">
      <c r="A77" s="27">
        <v>13</v>
      </c>
      <c r="B77" s="79" t="s">
        <v>94</v>
      </c>
      <c r="C77" s="80"/>
      <c r="D77" s="28">
        <v>0</v>
      </c>
      <c r="E77" s="28">
        <f t="shared" si="6"/>
        <v>649</v>
      </c>
      <c r="F77" s="55">
        <v>40</v>
      </c>
      <c r="G77" s="55"/>
      <c r="H77" s="55">
        <v>609</v>
      </c>
      <c r="I77" s="55"/>
      <c r="J77" s="55">
        <v>26</v>
      </c>
      <c r="K77" s="28">
        <f>L77+M77+N77+O77+Q77</f>
        <v>623</v>
      </c>
      <c r="L77" s="55"/>
      <c r="M77" s="55">
        <v>56</v>
      </c>
      <c r="N77" s="55">
        <v>40</v>
      </c>
      <c r="O77" s="55">
        <v>527</v>
      </c>
      <c r="P77" s="56">
        <v>7344555</v>
      </c>
      <c r="Q77" s="55"/>
      <c r="R77" s="55"/>
      <c r="S77" s="55">
        <v>407</v>
      </c>
      <c r="T77" s="56">
        <v>4052909.84</v>
      </c>
      <c r="U77" s="28">
        <f>V77+W77+X77+Y77</f>
        <v>32</v>
      </c>
      <c r="V77" s="55">
        <v>2</v>
      </c>
      <c r="W77" s="55"/>
      <c r="X77" s="55">
        <v>30</v>
      </c>
      <c r="Y77" s="55"/>
      <c r="Z77" s="55"/>
      <c r="AA77" s="55"/>
      <c r="AB77" s="56">
        <v>1537500</v>
      </c>
      <c r="AC77" s="57">
        <v>249</v>
      </c>
      <c r="AD77" s="57">
        <v>6</v>
      </c>
      <c r="AE77" s="57">
        <v>393</v>
      </c>
      <c r="AF77" s="57"/>
      <c r="AG77" s="57"/>
      <c r="AH77" s="57">
        <v>1</v>
      </c>
      <c r="AI77" s="58"/>
      <c r="AJ77" s="17">
        <f>E77-AC77-AD77-AE77-AF77-AG77-AH77-AI77</f>
        <v>0</v>
      </c>
      <c r="AK77" s="17">
        <f t="shared" si="5"/>
        <v>0</v>
      </c>
    </row>
    <row r="78" spans="1:37" s="17" customFormat="1" ht="22.5" customHeight="1" collapsed="1">
      <c r="A78" s="27">
        <v>14</v>
      </c>
      <c r="B78" s="79" t="s">
        <v>95</v>
      </c>
      <c r="C78" s="80"/>
      <c r="D78" s="28">
        <v>4</v>
      </c>
      <c r="E78" s="28">
        <f t="shared" si="6"/>
        <v>111</v>
      </c>
      <c r="F78" s="55"/>
      <c r="G78" s="55">
        <v>31</v>
      </c>
      <c r="H78" s="55">
        <v>80</v>
      </c>
      <c r="I78" s="55"/>
      <c r="J78" s="55">
        <v>1</v>
      </c>
      <c r="K78" s="28">
        <f>L78+M78+N78+O78+Q78</f>
        <v>98</v>
      </c>
      <c r="L78" s="55"/>
      <c r="M78" s="55">
        <v>1</v>
      </c>
      <c r="N78" s="55">
        <v>11</v>
      </c>
      <c r="O78" s="55">
        <v>80</v>
      </c>
      <c r="P78" s="56">
        <v>263300</v>
      </c>
      <c r="Q78" s="55">
        <v>6</v>
      </c>
      <c r="R78" s="55">
        <v>16</v>
      </c>
      <c r="S78" s="55">
        <v>17</v>
      </c>
      <c r="T78" s="56">
        <v>44500</v>
      </c>
      <c r="U78" s="28">
        <f>V78+W78+X78+Y78</f>
        <v>4</v>
      </c>
      <c r="V78" s="55"/>
      <c r="W78" s="55"/>
      <c r="X78" s="55">
        <v>4</v>
      </c>
      <c r="Y78" s="55"/>
      <c r="Z78" s="55"/>
      <c r="AA78" s="55"/>
      <c r="AB78" s="56">
        <v>85000</v>
      </c>
      <c r="AC78" s="57">
        <v>64</v>
      </c>
      <c r="AD78" s="57"/>
      <c r="AE78" s="57">
        <v>40</v>
      </c>
      <c r="AF78" s="57">
        <v>7</v>
      </c>
      <c r="AG78" s="57"/>
      <c r="AH78" s="57"/>
      <c r="AI78" s="58"/>
      <c r="AJ78" s="17">
        <f>E78-AC78-AD78-AE78-AF78-AG78-AH78-AI78</f>
        <v>0</v>
      </c>
      <c r="AK78" s="54">
        <f>R78-(D78+E78-J78-K78)</f>
        <v>0</v>
      </c>
    </row>
    <row r="79" spans="1:37" s="8" customFormat="1" ht="22.5" customHeight="1">
      <c r="A79" s="103" t="s">
        <v>103</v>
      </c>
      <c r="B79" s="104"/>
      <c r="C79" s="104"/>
      <c r="D79" s="28">
        <f>D12+D14+D26+D29+D33+D40+D44+D51+D59+D65+D73+D76+D77+D78</f>
        <v>18</v>
      </c>
      <c r="E79" s="28">
        <f aca="true" t="shared" si="16" ref="E79:AI79">E12+E14+E26+E29+E33+E40+E44+E51+E59+E65+E73+E76+E77+E78</f>
        <v>2240</v>
      </c>
      <c r="F79" s="28">
        <f t="shared" si="16"/>
        <v>52</v>
      </c>
      <c r="G79" s="28">
        <f t="shared" si="16"/>
        <v>807</v>
      </c>
      <c r="H79" s="28">
        <f t="shared" si="16"/>
        <v>827</v>
      </c>
      <c r="I79" s="28">
        <f t="shared" si="16"/>
        <v>554</v>
      </c>
      <c r="J79" s="28">
        <f t="shared" si="16"/>
        <v>208</v>
      </c>
      <c r="K79" s="28">
        <f t="shared" si="16"/>
        <v>1957</v>
      </c>
      <c r="L79" s="28">
        <f t="shared" si="16"/>
        <v>11</v>
      </c>
      <c r="M79" s="28">
        <f t="shared" si="16"/>
        <v>112</v>
      </c>
      <c r="N79" s="28">
        <f t="shared" si="16"/>
        <v>419</v>
      </c>
      <c r="O79" s="28">
        <f t="shared" si="16"/>
        <v>1347</v>
      </c>
      <c r="P79" s="45">
        <f t="shared" si="16"/>
        <v>10095955</v>
      </c>
      <c r="Q79" s="28">
        <f t="shared" si="16"/>
        <v>68</v>
      </c>
      <c r="R79" s="28">
        <f t="shared" si="16"/>
        <v>93</v>
      </c>
      <c r="S79" s="28">
        <f t="shared" si="16"/>
        <v>682</v>
      </c>
      <c r="T79" s="45">
        <f t="shared" si="16"/>
        <v>5527124.359999999</v>
      </c>
      <c r="U79" s="28">
        <f t="shared" si="16"/>
        <v>71</v>
      </c>
      <c r="V79" s="28">
        <f t="shared" si="16"/>
        <v>8</v>
      </c>
      <c r="W79" s="28">
        <f t="shared" si="16"/>
        <v>0</v>
      </c>
      <c r="X79" s="28">
        <f t="shared" si="16"/>
        <v>60</v>
      </c>
      <c r="Y79" s="28">
        <f t="shared" si="16"/>
        <v>3</v>
      </c>
      <c r="Z79" s="28">
        <f t="shared" si="16"/>
        <v>9</v>
      </c>
      <c r="AA79" s="28">
        <f t="shared" si="16"/>
        <v>9</v>
      </c>
      <c r="AB79" s="45">
        <f t="shared" si="16"/>
        <v>1890000</v>
      </c>
      <c r="AC79" s="31">
        <f t="shared" si="16"/>
        <v>1275</v>
      </c>
      <c r="AD79" s="32">
        <f t="shared" si="16"/>
        <v>11</v>
      </c>
      <c r="AE79" s="32">
        <f t="shared" si="16"/>
        <v>927</v>
      </c>
      <c r="AF79" s="32">
        <f t="shared" si="16"/>
        <v>15</v>
      </c>
      <c r="AG79" s="32">
        <f t="shared" si="16"/>
        <v>0</v>
      </c>
      <c r="AH79" s="32">
        <f t="shared" si="16"/>
        <v>1</v>
      </c>
      <c r="AI79" s="33">
        <f t="shared" si="16"/>
        <v>11</v>
      </c>
      <c r="AJ79" s="8">
        <f>E79-AC79-AD79-AE79-AF79-AG79-AH79-AI79</f>
        <v>0</v>
      </c>
      <c r="AK79" s="8">
        <f>R79-(D79+E79-J79-K79)</f>
        <v>0</v>
      </c>
    </row>
  </sheetData>
  <sheetProtection/>
  <mergeCells count="117">
    <mergeCell ref="A2:AI2"/>
    <mergeCell ref="A4:A10"/>
    <mergeCell ref="B4:C10"/>
    <mergeCell ref="D4:D10"/>
    <mergeCell ref="E4:I5"/>
    <mergeCell ref="J4:J10"/>
    <mergeCell ref="F6:I6"/>
    <mergeCell ref="K6:K10"/>
    <mergeCell ref="L6:Q6"/>
    <mergeCell ref="U6:U10"/>
    <mergeCell ref="S4:S10"/>
    <mergeCell ref="T4:T10"/>
    <mergeCell ref="AA6:AA10"/>
    <mergeCell ref="X7:Y7"/>
    <mergeCell ref="W7:W10"/>
    <mergeCell ref="Z6:Z10"/>
    <mergeCell ref="Y8:Y10"/>
    <mergeCell ref="V7:V10"/>
    <mergeCell ref="AD4:AD10"/>
    <mergeCell ref="AE4:AE10"/>
    <mergeCell ref="V6:Y6"/>
    <mergeCell ref="U4:Y5"/>
    <mergeCell ref="Z4:AA5"/>
    <mergeCell ref="AB4:AB10"/>
    <mergeCell ref="AC4:AC10"/>
    <mergeCell ref="Q8:Q10"/>
    <mergeCell ref="X8:X10"/>
    <mergeCell ref="AJ6:AJ10"/>
    <mergeCell ref="AF4:AF10"/>
    <mergeCell ref="AG4:AG10"/>
    <mergeCell ref="K4:Q5"/>
    <mergeCell ref="R4:R10"/>
    <mergeCell ref="AJ4:AK5"/>
    <mergeCell ref="AH4:AH10"/>
    <mergeCell ref="AI4:AI10"/>
    <mergeCell ref="AK6:AK10"/>
    <mergeCell ref="F7:F10"/>
    <mergeCell ref="G7:I7"/>
    <mergeCell ref="L7:L10"/>
    <mergeCell ref="M7:M10"/>
    <mergeCell ref="N7:N10"/>
    <mergeCell ref="O7:Q7"/>
    <mergeCell ref="O9:O10"/>
    <mergeCell ref="P9:P10"/>
    <mergeCell ref="O8:P8"/>
    <mergeCell ref="B11:C11"/>
    <mergeCell ref="B12:C12"/>
    <mergeCell ref="B13:C13"/>
    <mergeCell ref="G8:G10"/>
    <mergeCell ref="H8:H10"/>
    <mergeCell ref="I8:I10"/>
    <mergeCell ref="E6:E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4:C74"/>
    <mergeCell ref="B63:C63"/>
    <mergeCell ref="B64:C64"/>
    <mergeCell ref="B65:C65"/>
    <mergeCell ref="B66:C66"/>
    <mergeCell ref="B67:C67"/>
    <mergeCell ref="B68:C68"/>
    <mergeCell ref="B75:C75"/>
    <mergeCell ref="B76:C76"/>
    <mergeCell ref="B77:C77"/>
    <mergeCell ref="B78:C78"/>
    <mergeCell ref="A79:C79"/>
    <mergeCell ref="B69:C69"/>
    <mergeCell ref="B70:C70"/>
    <mergeCell ref="B71:C71"/>
    <mergeCell ref="B72:C72"/>
    <mergeCell ref="B73:C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2020-05-19T21:44:31Z</cp:lastPrinted>
  <dcterms:created xsi:type="dcterms:W3CDTF">2012-02-14T08:26:35Z</dcterms:created>
  <dcterms:modified xsi:type="dcterms:W3CDTF">2020-05-19T21:47:07Z</dcterms:modified>
  <cp:category/>
  <cp:version/>
  <cp:contentType/>
  <cp:contentStatus/>
</cp:coreProperties>
</file>