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2" windowWidth="19068" windowHeight="12180" activeTab="4"/>
  </bookViews>
  <sheets>
    <sheet name="10" sheetId="1" r:id="rId1"/>
    <sheet name="11" sheetId="2" r:id="rId2"/>
    <sheet name="12" sheetId="3" r:id="rId3"/>
    <sheet name="14" sheetId="4" r:id="rId4"/>
    <sheet name="15" sheetId="5" r:id="rId5"/>
    <sheet name="15 внебюджет" sheetId="6" state="hidden" r:id="rId6"/>
  </sheets>
  <definedNames>
    <definedName name="_xlnm.Print_Area" localSheetId="0">'10'!$A$1:$I$554</definedName>
    <definedName name="_xlnm.Print_Area" localSheetId="1">'11'!$A$1:$G$40</definedName>
    <definedName name="_xlnm.Print_Area" localSheetId="2">'12'!$A$1:$J$104</definedName>
    <definedName name="_xlnm.Print_Area" localSheetId="3">'14'!$A$1:$G$31</definedName>
    <definedName name="_xlnm.Print_Area" localSheetId="4">'15'!$A$1:$I$244</definedName>
  </definedNames>
  <calcPr fullCalcOnLoad="1"/>
</workbook>
</file>

<file path=xl/sharedStrings.xml><?xml version="1.0" encoding="utf-8"?>
<sst xmlns="http://schemas.openxmlformats.org/spreadsheetml/2006/main" count="2054" uniqueCount="754">
  <si>
    <t>1</t>
  </si>
  <si>
    <t>Подпрограмма 1</t>
  </si>
  <si>
    <t>Показатель
(индикатор)
(наименование)</t>
  </si>
  <si>
    <t>ГРБС</t>
  </si>
  <si>
    <t>Х</t>
  </si>
  <si>
    <t>№</t>
  </si>
  <si>
    <t>федеральный бюджет</t>
  </si>
  <si>
    <t>Подпрограмма 2</t>
  </si>
  <si>
    <t>2.1</t>
  </si>
  <si>
    <t>2.2</t>
  </si>
  <si>
    <t>2.3</t>
  </si>
  <si>
    <t>1.1.</t>
  </si>
  <si>
    <t>краевой бюджет</t>
  </si>
  <si>
    <t>местные бюджеты</t>
  </si>
  <si>
    <t>государственные внебюджетные фонды</t>
  </si>
  <si>
    <t>Таблица 10</t>
  </si>
  <si>
    <t>Таблица 12</t>
  </si>
  <si>
    <t>Ответственный исполнитель:</t>
  </si>
  <si>
    <t>Сведения о достижении значений показателей (индикаторов)</t>
  </si>
  <si>
    <t>№ 
п/п</t>
  </si>
  <si>
    <t>Ед. измерения</t>
  </si>
  <si>
    <t>Обоснование отклонений значений показателя (индикатора) на конец отчетного года (при наличии)</t>
  </si>
  <si>
    <t>отчетный год</t>
  </si>
  <si>
    <t>план</t>
  </si>
  <si>
    <t>факт</t>
  </si>
  <si>
    <t>окончания реализации</t>
  </si>
  <si>
    <t>начала реализации</t>
  </si>
  <si>
    <t>Результаты</t>
  </si>
  <si>
    <t>Фактический срок</t>
  </si>
  <si>
    <t>Плановый срок</t>
  </si>
  <si>
    <t>Ответственный исполнитель</t>
  </si>
  <si>
    <t>о степени выполнения ведомственных целевых программ,</t>
  </si>
  <si>
    <t xml:space="preserve">Сведения </t>
  </si>
  <si>
    <t>Таблица 14</t>
  </si>
  <si>
    <t>Примечание (результат реализации; причины отклонений)</t>
  </si>
  <si>
    <t>Сроки принятия</t>
  </si>
  <si>
    <t>Основные положения</t>
  </si>
  <si>
    <t>Вид акта</t>
  </si>
  <si>
    <t>Расходы
(тыс. руб.), годы</t>
  </si>
  <si>
    <t xml:space="preserve">Код бюджетной классификации </t>
  </si>
  <si>
    <t>Всего:</t>
  </si>
  <si>
    <t>Значения показателей (индикаторов) государственной программы, подпрограммы государственной программы</t>
  </si>
  <si>
    <t>Наименование ведомственной целевой программы, основного мероприятия</t>
  </si>
  <si>
    <t xml:space="preserve">Форма мониторинга реализации государственной программы </t>
  </si>
  <si>
    <t>за счет средств внебюджетных фондов</t>
  </si>
  <si>
    <t>за счет средств федерального бюджета</t>
  </si>
  <si>
    <t>за счет средств краевого бюджета</t>
  </si>
  <si>
    <t>за счет средств местных бюджетов</t>
  </si>
  <si>
    <t>1.</t>
  </si>
  <si>
    <t>х</t>
  </si>
  <si>
    <t>№ п/п</t>
  </si>
  <si>
    <t>1.1.1.</t>
  </si>
  <si>
    <t>1.2.</t>
  </si>
  <si>
    <t>1.3.</t>
  </si>
  <si>
    <t>Таблица 11</t>
  </si>
  <si>
    <t xml:space="preserve">предусмотрено на отчетную дату </t>
  </si>
  <si>
    <t>освоено</t>
  </si>
  <si>
    <t>профинансировано</t>
  </si>
  <si>
    <t>Меры гос поддержки</t>
  </si>
  <si>
    <t>проект №…</t>
  </si>
  <si>
    <t>Наименование подпрограммы\ наименование инвестиционного проекта</t>
  </si>
  <si>
    <t>проект № 1</t>
  </si>
  <si>
    <t>проект № 2</t>
  </si>
  <si>
    <t>проект № Х</t>
  </si>
  <si>
    <t>Инестор</t>
  </si>
  <si>
    <t>Стоимость проекта</t>
  </si>
  <si>
    <t>Источники финансирования</t>
  </si>
  <si>
    <t>Ответственный за сопровождение инвестиционного проекта (ИОГВ, Руководитель Ф.И.О.)</t>
  </si>
  <si>
    <t>Ответственный за сопровождение инвестиционного проекта (Администрация МО, Глава МО)</t>
  </si>
  <si>
    <t>Описание проекта</t>
  </si>
  <si>
    <t>Государственная программа Камчатского края</t>
  </si>
  <si>
    <t>Таблица 15</t>
  </si>
  <si>
    <t>Сроки реализации</t>
  </si>
  <si>
    <t>Потребность в инфраструктуре</t>
  </si>
  <si>
    <t>Наличие земельного участка</t>
  </si>
  <si>
    <t>основные экономические показатели
(вклад в ВРП;  налогов; создание раб. мест и т.д.)</t>
  </si>
  <si>
    <t xml:space="preserve">I. Меры государственного (правового) регулирования, предусмотренные государственной программой </t>
  </si>
  <si>
    <t>Всего, в том числе:</t>
  </si>
  <si>
    <t>Оценка результатов реализации мер правового регулирования</t>
  </si>
  <si>
    <t>Информация об использовании бюджетных и внебюджетных средств государственной программы</t>
  </si>
  <si>
    <t xml:space="preserve">освоено </t>
  </si>
  <si>
    <t>за счет средств государственных внебюджетных фондов</t>
  </si>
  <si>
    <t>за счет средств прочих внебюджетных источников</t>
  </si>
  <si>
    <t>прочие внебюджетные источники</t>
  </si>
  <si>
    <t>Фактические: дата окончания реализации мероприятия; дата наступления контрольного события</t>
  </si>
  <si>
    <t>основных мероприятий, мероприятий и контрольных событий 
подпрограмм государственной программы</t>
  </si>
  <si>
    <t>ЦСР &lt;1&gt;</t>
  </si>
  <si>
    <t>Наименование КВЦП, основного мероприятия, мероприятия, контрольного события программы, объекта закупки, субсидии</t>
  </si>
  <si>
    <t>Проблемы, возникшие 
в ходе реализации мероприятия &lt;1&gt;</t>
  </si>
  <si>
    <t>&lt;1&gt; При наличии отклонений плановых сроков реализации от фактических приводится краткое описание проблем, а при отсутствии отклонений указывается "нет".</t>
  </si>
  <si>
    <t>Наименование государственной программы, подпрограммы, мероприятия</t>
  </si>
  <si>
    <t>&lt;1&gt; указывается три первых знака целевой статьи в соответствии с приказом Министерства финансов Камчатского края об утверждении перечня и кодов целевых статей расходов краевого бюджета.</t>
  </si>
  <si>
    <t>&lt;2&gt; указывается объем бюджетных ассигнований, предусмотренных краевым законом о бюджете, действительным на 1 января отчетного года.</t>
  </si>
  <si>
    <t xml:space="preserve">          Примечание: Столбцы 1 - 5 раздела I заполняются в соответствии с таблицей 4 государственной программы (а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 В столбце 7 раздела I приводится краткая характеристика результата реализации меры (влияния правовой меры на состояние сферы реализации государственной программы, степени достижения поставленных перед ней целей), а также причины отклонений в: 
         а) сроках реализации;</t>
  </si>
  <si>
    <t xml:space="preserve">         б) фактически полученных результатах по сравнению с ожидаемыми.</t>
  </si>
  <si>
    <t>Фактическая дата начала реализации мероприятия</t>
  </si>
  <si>
    <t>предусмотрено 
на 1 января &lt;2&gt;</t>
  </si>
  <si>
    <t xml:space="preserve">Наименование государственной программы Камчатского края: </t>
  </si>
  <si>
    <t>«Обеспечение доступным и комфортным жильем жителей Камчатского края на 2014 - 2018 годы»</t>
  </si>
  <si>
    <t>Министерство строительства Камчатского края</t>
  </si>
  <si>
    <t>Расходы на реализацию государственной программы, 
тыс. руб.</t>
  </si>
  <si>
    <t>Заключено контрактов на отчетную дату, количество,
тыс. руб.</t>
  </si>
  <si>
    <t>Примечание</t>
  </si>
  <si>
    <t>предусмотрено</t>
  </si>
  <si>
    <t>в т.ч. за счет остатков средств на 01.01.2015</t>
  </si>
  <si>
    <t xml:space="preserve">фонд содействия реформированию ЖКХ </t>
  </si>
  <si>
    <t>Подпрограмма 1 «Стимулирование развития жилищного строительства в Камчатском крае»</t>
  </si>
  <si>
    <t>Разработка проектов планировки совмещенных с проектами межевания новых и застроенных территорий поселений</t>
  </si>
  <si>
    <t>2014</t>
  </si>
  <si>
    <t>2018</t>
  </si>
  <si>
    <t>юридические лица</t>
  </si>
  <si>
    <t xml:space="preserve">Разработка проектов планировки территорий поселений </t>
  </si>
  <si>
    <t>Контрольное событие программы заключение муниципального контракта на разработку проектов планировки</t>
  </si>
  <si>
    <t>май 2017</t>
  </si>
  <si>
    <t>Контрольное событие программы  получение утвержденных проектов планировки</t>
  </si>
  <si>
    <t>декабрь 2018</t>
  </si>
  <si>
    <t>1.1.2</t>
  </si>
  <si>
    <t xml:space="preserve"> Разработка проектов планировки совмещенных  с проектами межевания территории поселений в Камчатском крае</t>
  </si>
  <si>
    <t>1.1.3</t>
  </si>
  <si>
    <t xml:space="preserve"> Разработка проектов планировки застроенных территорий поселений </t>
  </si>
  <si>
    <t>1.1.4</t>
  </si>
  <si>
    <t xml:space="preserve">Разработка проектов планировки для строительства линейных объектов </t>
  </si>
  <si>
    <t>прочие внебюджетные фонды</t>
  </si>
  <si>
    <t>1.1.5</t>
  </si>
  <si>
    <t>выполнение научно-исследовательских работ по корректировке региональных нормативов градостроеитльного проектирования и разработке  модельных местных нормативов градостроиетльного проектирования Камчатского края</t>
  </si>
  <si>
    <t>Строительство инженерной инфраструктуры до границ земельных участков, предоставленных для строительства жилья эконом класса</t>
  </si>
  <si>
    <t>1.2.1. Центральный тепловой пункт мощностью 30 Гкал/час и тепловые сети I-го контура от котельной № 1 до ЦТП в 110 квартале г. Петропавловска-Камчатского</t>
  </si>
  <si>
    <t>2015</t>
  </si>
  <si>
    <t>№ 168 от 13.05.2013на сумму 367642,13993 тыс. рублей, с ООО " "КМЭ-ОВК"
№ 3 -ав от 11.06.2013 619,122 тыс. руб. ГУП Камчатского края "Камчатскгражданпроект"</t>
  </si>
  <si>
    <t>Контрольное событие программы ввод объекта в эксплуатацию</t>
  </si>
  <si>
    <t>июль 2015</t>
  </si>
  <si>
    <t>1.2.2. Инженерная инфраструктура жилого района  в Пионерском сельском поселении Елизовского муниципального района (в том числе проектные работы)</t>
  </si>
  <si>
    <t>2016</t>
  </si>
  <si>
    <t xml:space="preserve">Контрольное событие программы формирование и постановка на гос.кадастровый учет земельных участков для многодетных семей I и  III очередей строильства жилого микрорайона. </t>
  </si>
  <si>
    <t xml:space="preserve">август 2015 
</t>
  </si>
  <si>
    <t xml:space="preserve">Контрольное событие программы заключение договора об осуществлении технологического присоединения к электрическим сетям ОАО "Камчатскэнерго" </t>
  </si>
  <si>
    <t>ноябрь 2015</t>
  </si>
  <si>
    <t>1.2.3. Микрорайон жилой застройки в п. Лесной Елизовского муниципального района (в том числе проектные работы)</t>
  </si>
  <si>
    <t>2013</t>
  </si>
  <si>
    <t>№14/13-Д -от 19.12.2013 на выполнение проектных работ.                                                                    Госконтракт на строительство внеплощадочных сетей № 28/15-ГК от 22.04.2015 на сумму - 4023,48450 тыс. руб. Подрядчик ООО "Русская ковка"
Контракт на технологическое прсоединение к электрическим сетям № ОТП-00061 от 15.06.2015 на сумму - 5 013,84973 тыс. руб. -                              ОАО "Камчатскэнерго".</t>
  </si>
  <si>
    <t>июнь 2016</t>
  </si>
  <si>
    <t>1.2.4. Микрорайон жилой застройки по ул. Вулканной Вулканного городского поселения Елизовского муниципального района (в том числе проектные работы)</t>
  </si>
  <si>
    <t xml:space="preserve">
Договор №11/13-Д  30,092013 на выполнение проектных работ -  внеплощадочные сети, сумма - 444,16 тыс.руб..
Госконтракт на строительство сетей № 39/15-ГК от 06.06.2015 на сумму 2 715,09885 тыс. руб. Подрядчик ИП "Ланина"
Контракт на технологическое присоединение к электрическим сетям № 0069 от 15.06.2015 на сумму - 13 336,50771 тыс. руб. -                              ОАО "Камчатскэнерго".</t>
  </si>
  <si>
    <t>Выполнены работы по строительству сетей водопровода и канализации - 100%, акт приемки от 30.09.2015.
На основании контракта на осуществление технологического присоединения к электрическим сетям проводятся  в 2015 году авансовые платежи согласно графика.  Окончание работ по тех. присоединению - июнь 2016 года. 
Объект переходящий на 2016 год.</t>
  </si>
  <si>
    <t>1.2.5. «Внеплощадочные сети 110 квартала в г. Петропавловске-Камчатском»</t>
  </si>
  <si>
    <t xml:space="preserve">мунконтракт № 369 от 06.08.2013,
сумма = 65 322,05677 т.р. 
Подрядчик - ООО "Альтир" </t>
  </si>
  <si>
    <t>Контрольное событие программы ввод сетей в эксплуатацию</t>
  </si>
  <si>
    <t>1.2.6. Канализационная насосная станция № 15 в г. Петропавловске-Камчатском (в том числе проектные работы)</t>
  </si>
  <si>
    <t xml:space="preserve">На проектные работы мун.контракт  от 24.06.2014 № 241 с ГУП "Камчатскгражданпроект", сумма  5800,0 тыс. руб.
На подрядные работы по строительству КНС мун. контракт № 013830000415000168 от 12.05.2015, сумма 189827,695 тыс. руб. Подрядчик- от ООО "КАМЭС-ОВК". 
Контракт на тех. присоединение к электрическим сетям с ОАО "Камчатскэнерго" № ОТП-00826 от 27.05.2015., сумма 11784,48663 тыс. руб.
</t>
  </si>
  <si>
    <t xml:space="preserve">Заключен муниципальный контракт от 22.12.2014 на разработку проектнойдокументации с                             ООО "Бизесстройальянс". 
Цена контракта на ПИР - 4 470,83763 тыс. руб. </t>
  </si>
  <si>
    <t>май 2015</t>
  </si>
  <si>
    <t xml:space="preserve">1.2.8. Подготовка земельных участков под жилую застройку с созданием объектов инженерной инфраструктуры в пос. Усть-Камчатск на мысе Погодный.  3 этап строительства </t>
  </si>
  <si>
    <t>мун. договор генподряда
 с ГУП "Камчатскгражданпроект" на строительство
№ 966 от 30.12.2013 на сумму 106 012,91 тыс. руб.
 Договор на авторский надзор № 87/14/АН от 16.09.2014 - 224,92 тыс. руб.</t>
  </si>
  <si>
    <t>Работы по 3 этапу продолжаются. 
Дополнительное соглашение к муниципальному договору генподряда о переносе окончания строительства на декабрь 2016 г. Объект переходящий на 2016 год.</t>
  </si>
  <si>
    <t>Контрольное событие программы ввод инженерных сетей в эксплуатацию</t>
  </si>
  <si>
    <t>декабрь 2016</t>
  </si>
  <si>
    <t>1.2.9. Микрорайон жилой застройки между  п. Дальний и п. Заозерный в Петропавловск-Камчатском городском округе (в том числе проектные работы)</t>
  </si>
  <si>
    <t>1.2.10. Создание объектов инженерной инфраструктуры для 12-квартирного жилого дома по ул. Октябрьская, 30 в пос. Козыревск Камчатского края (в том числе проектные работы)</t>
  </si>
  <si>
    <t xml:space="preserve">Договор на строительство с ООО "Камчатгэсстрой"от 19.12.2013 № 17, доп. соглашение № 1 от 06.08.2014. Сумма договора- подряда = 14 592,58 тыс. руб. </t>
  </si>
  <si>
    <t xml:space="preserve">Строительство линейных коммунальных и энергетических объектов в границах поселений и городских округов Камчатского края. </t>
  </si>
  <si>
    <t>1.3.1. Сооружение центральный тепловой пункт № 334 и тепловые сети второго и первого контура инв. № 8299 (реконструкция первого контура на участке от УТП-22 до УТС-12) в микрорайоне Северо-Восток г. Петропавловска-Камчатского</t>
  </si>
  <si>
    <t xml:space="preserve"> 
строительство 1 этапа:
Госконтракт № 38/15-ГК от 25.05.2015 на сумму - 40 578,39845 тыс. руб. 
ООО "Мастер" (г. Петропавловск-К.)
</t>
  </si>
  <si>
    <t>Контрольное ввод сооружения  в эксплуатацию</t>
  </si>
  <si>
    <t>декабрь 2015</t>
  </si>
  <si>
    <t>1.3.2.  18 квартирный трехэтажный жилой дом в с. Эссо Быстринского района Камчатского края. Наружные внеплощадочные сети</t>
  </si>
  <si>
    <t>ООО "Венец"- мун. контракт № 0338300051914000001 от 04.09.2014 -
внеплощадочные сети водопровода (тех. Присоединение) на сумму 467,7 тыс. руб.
ДП ООО "Аир" -  мун. контракт 
№ 0338300051914000002 от 04.09.2014 -
внеплощадочные сети канализации (тех. Присоединение) на сумму 325,331 тыс.руб.
ИП Уткин Вячеслав Юрьевич, договор подряда 
№ 15 от 23.09.2014 (ТП, линейные сети) 
на сумму 5 217,134 тыс. руб.</t>
  </si>
  <si>
    <t>1.3.3. Строительство ПС 110/10 кВ "Сероглазка" (проектные работы)</t>
  </si>
  <si>
    <t>Госконтракт на  проектные работ с ООО "Эдванстрой" (г. Санкт-Петербург)  №11/14-ГК от 29.04.2014  на сумму 13 633,879 тыс. руб. 
Контракт на госэкспертизу №004.2015 от 20.01.2015, сумма - 1 027,119 тыс. руб.</t>
  </si>
  <si>
    <t>1.3.4. Строительство ПС 110/10 кВ "Тундровая" (проектные работы)</t>
  </si>
  <si>
    <t xml:space="preserve"> Гос. контракт с ООО "Северэнергопроект"                 г. Вологда  от 31.10.2014 № 50/14-ГК, цена контракта - 14990,0 тыс.руб.. Срок исполнения по контракту 365 кал. дней (ноябрь 2015). 
</t>
  </si>
  <si>
    <t>1.3.5. Строительство ПС 110/10 кВ "Молодежная" (проектные работы)</t>
  </si>
  <si>
    <t xml:space="preserve">Гос. контракт с ООО "АС-Инжиниринг" г.Санкт-Петербург № 51/14-ГК от 06.11.2014 , цена контракта - 16500,0 тыс.руб.  Срок исполнения по контракту 365 кал. дней (ноябрь 2015).  
</t>
  </si>
  <si>
    <t>Подпрограмма 2 «Повышение устойчивости жилых домов, основных объектов и систем жизнеобеспечения в Камчатском крае»</t>
  </si>
  <si>
    <t>Строительство сейсмостойких жилых домов взамен тех, сейсмоусиление или реконструкция которых экономически нецелесообразны</t>
  </si>
  <si>
    <t>2012 год</t>
  </si>
  <si>
    <t>2016 год</t>
  </si>
  <si>
    <t>2.1.5</t>
  </si>
  <si>
    <t>Строительство 2-х многоквартирных                               9-ти этажных жилых домов в районе                                            ул. Карбышева в г. Петропавловске-Камчатском. Жилой дом № 1 блок-секции № 1, 2, 3</t>
  </si>
  <si>
    <t>2017 год</t>
  </si>
  <si>
    <t>Проектная документация разработана,  получено положительное заключение экспертизы. Объект включен в перечень объектов предлагаемых для включения в ФЦП на 2015 год для предоставления субсидии из федерального бюджета бюджетам субъектов РФ. После проведения Минстроем России отбора субъектов РФ, в соответствии с порядком разработанным Минстроем России, буду уточнены объемы финансирования по бюджетам</t>
  </si>
  <si>
    <t>Контрольное событие программы заключение государственного контракта на строительство 2-х многоквартирных 9-ти этажных жилых домов в районе ул. Карбышева в г. Петропавловске-Камчатском. Жилой дом № 1 блок-секция № 1, 2, 3</t>
  </si>
  <si>
    <t>Объект включен в перечень объектов предлагаемых для включения в ФЦП на 2015 год для предоставления субсидии из федерального бюджета бюджетам субъектов РФ. После проведения Минстроем России отбора субъектов РФ, в соответствии с порядком разработанным Минстроем России, и заключением Соглашения будет проведен аукцион на выполнение работ.</t>
  </si>
  <si>
    <t>Контрольное событие программы строительство 2-х многоквартирных 9-ти этажных жилых домов в районе ул. Карбышева в г. Петропавловске-Камчатском. Жилой дом № 1 блок-секция № 1, 2, 3</t>
  </si>
  <si>
    <t>2.1.1</t>
  </si>
  <si>
    <t>Договор от 11.12.2012 № 3/12-Д
 на сумму 635850,870 тыс. рублей</t>
  </si>
  <si>
    <t>Контрольное событие программы окончание строительства микрорайона жилой застройки в районе Северо-Восточного шоссе г. Петропавловска-Камчатского (2 очередь) 1 этап</t>
  </si>
  <si>
    <t>декабрь 2014</t>
  </si>
  <si>
    <t>Объект введен в эксплуатацию</t>
  </si>
  <si>
    <t>2.1.2</t>
  </si>
  <si>
    <t>Микрорайон жилой застройки в районе Северо-Восточного шоссе г. Петропавловска-Камчатского (2 очередь) 2 этап</t>
  </si>
  <si>
    <t>Договор от 16.04.2013 № 3/13-Д. 
на сумму 1 186 482,44 тыс. рублей</t>
  </si>
  <si>
    <t>Контрольное событие программы окончание строительства микрорайона жилой застройки в районе Северо-Восточного шоссе г. Петропавловска-Камчатского (2 очередь) 2 этап</t>
  </si>
  <si>
    <t>2.1.3</t>
  </si>
  <si>
    <t>Договор от 23.12.2013 № 17/13-Д
 на сумму 483 796,58 тыс. рублей</t>
  </si>
  <si>
    <t>2.1.4</t>
  </si>
  <si>
    <t>Группа жилой застройки в границах ул. Свердлова и ул. Хуторская в                                        г. Елизово Камчатского края</t>
  </si>
  <si>
    <t>Контрольное событие программы заключение государственного контракта на строительство объекта Группа жилой застройки в границах ул. Свердлова и ул. Хуторская в г. Елизово Камчатского края</t>
  </si>
  <si>
    <t>Контрольное событие программы строительство объекта Группа жилой застройки в границах ул. Свердлова и ул. Хуторская в г. Елизово Камчатского края</t>
  </si>
  <si>
    <t>Объект включен в перечень объектов предлагаемых для включения в ФЦП на 2016 год для предоставления субсидии из федерального бюджета бюджетам субъектов РФ. После проведения Минстроем России отбора субъектов РФ, в соответствии с порядком разработанным Минстроем России, и заключением Соглашения будет проведен аукцион на выполнение работ по 2-му этапу.</t>
  </si>
  <si>
    <t>Многоквартирный жилой дом поз. 15 в микрорайоне "Северо-Западный" в г. Елизово (в том числе проектные работы)</t>
  </si>
  <si>
    <t xml:space="preserve">Контрольное событие программы заключение государственного контракта на строительство объекта Многоквартирный жилой дом поз. 15 в микрорайоне "Северо-Западный" в г. Елизово </t>
  </si>
  <si>
    <t>2.1.6</t>
  </si>
  <si>
    <t>Группа многоквартирных жилых домов в районе проспекта Циолковского в г. Петропавловске-Камчатском (проектные работы)</t>
  </si>
  <si>
    <t>Сейсмоусиление жилых домов</t>
  </si>
  <si>
    <t>2.2.1</t>
  </si>
  <si>
    <t>Сейсмоусиление здания жилого дома 7 по проспекту 50 лет Октября в г.Петропавловске-Камчатском</t>
  </si>
  <si>
    <t xml:space="preserve">Повышение сейсмостойкости основных объектов и систем жизнеобеспечения </t>
  </si>
  <si>
    <t>2014 год</t>
  </si>
  <si>
    <t>2.3.1</t>
  </si>
  <si>
    <t>Сейсмоусиление здания средней школы    № 8 по ул. Давыдова, 15 в  г.Петропавловске-Камчатском</t>
  </si>
  <si>
    <t>Контрольное событие программы выполнение работ по сейсмоусилению здания средней школы № 8 по ул. Давыдова, 15 в  г.Петропавловске-Камчатском</t>
  </si>
  <si>
    <t>октябрь 2015</t>
  </si>
  <si>
    <t>август 2015</t>
  </si>
  <si>
    <t>2.3.2</t>
  </si>
  <si>
    <t>Сейсмоусиление здания МБДОУ "Детский сад № 51" по ул.Павлова, 5 в г.Петропавловске-Камчатском</t>
  </si>
  <si>
    <t>Муниципальный контракт от 09.02.2015 года 
№ 0138300000414001422
на сумму  56 064,599091 тыс. рублей</t>
  </si>
  <si>
    <t>июнь 2015</t>
  </si>
  <si>
    <t>Контрольное событие программы выполнение работ по сейсмоусилению здания МБДОУ "Детский сад № 51" по ул. Павлова, 5  в г.Петропавловске-Камчатском</t>
  </si>
  <si>
    <t>ввод объекта в эксплуатацию август 2016 год</t>
  </si>
  <si>
    <t>2.3.3</t>
  </si>
  <si>
    <t>Сейсмоусиление здания МБДОУ "Детский сад № 20" по ул. Драбкина, 7 в г.Петропавловске-Камчатском</t>
  </si>
  <si>
    <t xml:space="preserve">Муниципальный контракт от 02.04.2015 года 
№ 0138300000415000070
на сумму  22 842,0 тыс. рублей </t>
  </si>
  <si>
    <t>Контрольное событие программы выполнение работ по сейсмоусилению здания МБДОУ "Детский сад № 20" по ул.Драбкина, 7 в г.Петропавловске-Камчатском</t>
  </si>
  <si>
    <t>2.3.4</t>
  </si>
  <si>
    <t>Сейсмоусиление здания МБДОУ средняя школа № 33 (филиал 2) по проспекту Рыбаков, 28 в г.Петропавловске-Камчатском</t>
  </si>
  <si>
    <t>Муниципальный контракт от 22.08.2015 года № 0138300000415000642
на сумму  41 257,33088 тыс. рублей</t>
  </si>
  <si>
    <t>2.3.5</t>
  </si>
  <si>
    <t>Сейсмоусиление здания (литер А5) средней общеобразовательной школы № 3 в п. Усть-Камчатск (I этап)</t>
  </si>
  <si>
    <t>Контрольное событие программы выполнение работ по сейсмоусилению   здания (литер А5) средней общеобразовательной школы №3 в                                   п. Усть-Камчатск (I этап)</t>
  </si>
  <si>
    <t>2.3.6</t>
  </si>
  <si>
    <t>Сейсмоусиление здания (литер А) средней общеобразовательной школы № 3 в п. Усть-Камчатск (II этап)</t>
  </si>
  <si>
    <t>2.3.7</t>
  </si>
  <si>
    <t>Сейсмоусиление здания МАОУ "Средняя общеобразовательная школа № 3" по ул. Зеленая роща, 24 для муниципальных нужд Петропавловск-Камчатского городского округа</t>
  </si>
  <si>
    <t>2015 год</t>
  </si>
  <si>
    <t>2.3.8</t>
  </si>
  <si>
    <t>Сейсмоусиление здания государственного бюджетного образовательного учреждения среднего профессионального образования "Камчатский медицинский колледж" в г.Петропавловске-Камчатском</t>
  </si>
  <si>
    <t>Государственный контракт от 24.09.2015 № 87/15-ГК с ООО "Пирамида", на сумму 33 664,0 тыс. рублей. Срок выполнения работ до 01.04.2016 года</t>
  </si>
  <si>
    <t>2.3.9</t>
  </si>
  <si>
    <t>Сейсмоусиление зданий центра ГБУЗ "Камчатский краевой психоневрологический диспансер" по ул. Карагинская, 22 в г. Петропавловске-Камчатском</t>
  </si>
  <si>
    <t>гос.контракт от 07.07.2015 № 59/15-ГК с ООО "Легион", на сумму 67 256,31825 тыс. рублей, срок выполнения 15.03.2017</t>
  </si>
  <si>
    <t>Контрольное событие программы заключение государственного контракта на сейсмоусиление     зданий центра ГБУЗ "Камчатский краевой психоневрологический диспансер" по ул. Карагинская, 22 в г. Петропавловске-Камчатском</t>
  </si>
  <si>
    <t>2.3.10</t>
  </si>
  <si>
    <t>Сейсмоусиление здания КГБОУ ДПОРК "Камчатский учебно-методический центр" по ул. Савченко, 8/1 в                                              г. Петропавловск-Камчатский</t>
  </si>
  <si>
    <t>Государственный контракт от 09.12.2014 года № 56/14-ГК (проектные работы)
на сумму 1 946,0 тыс. рублей</t>
  </si>
  <si>
    <t>Разработана проектная документация, получено положительное заключение государственной экспертизы</t>
  </si>
  <si>
    <t>Контрольное событие программы получение проектной документации на сейсмоусиление здания КГБОУ ДПОРК "Камчатский учебно-методический центр" по ул. Савченко, 8/1 в  г. Петропавловск-Камчатский</t>
  </si>
  <si>
    <t>2.3.11</t>
  </si>
  <si>
    <t>Сейсмоусиление здания КГБОУ СПО "Камчатский Колледж искусств" по пр. Рыбаков, 7  в г. Петропавловск-Камчатский</t>
  </si>
  <si>
    <t>Контрольное событие программы заключение государственного контракта на сейсмоусиление    здания Сейсмоусиление здания КГБОУ СПО "Камчатский Колледж искусств" в г.Петропавловск-Камчатский</t>
  </si>
  <si>
    <t xml:space="preserve">Работы по сейсмоусилению в 2015 году проводится не будут. </t>
  </si>
  <si>
    <t>Контрольное событие программы выполнение работ по сейсмоусилению    здания Сейсмоусиление здания КГБОУ СПО "Камчатский Колледж искусств" в г.Петропавловск-Камчатский</t>
  </si>
  <si>
    <t>2017</t>
  </si>
  <si>
    <t>2.3.12</t>
  </si>
  <si>
    <t>Контрольное событие программы выполнение работ по сейсмоусилению   здания КГКОУ "Камчатская школа-интернат для детей сирот и детей оставшихся без попечения родителей" по ул. Санаторная, 4 в г. Елизово Камчатского края</t>
  </si>
  <si>
    <t>Подпрограмма 3  «Адресная программа по переселению граждан из аварийного жилищного фонда в Камчатском крае»</t>
  </si>
  <si>
    <t>фонд содействия реформированию ЖКХ</t>
  </si>
  <si>
    <t>3.1</t>
  </si>
  <si>
    <t>Основное мероприятие 1 Переселение граждан из аварийного жилищного фонда  в Камчатском крае в соответствии с жилищным законодательством.</t>
  </si>
  <si>
    <t>3.2</t>
  </si>
  <si>
    <t>Основное мероприятие 2 Переселение граждан из аварийного жилищного фонда  в Камчатском крае в соответствии с жилищным законодательством Российской Федерации (исполнение обязательств 2014 года)</t>
  </si>
  <si>
    <t>По этапу 2014 году с целью переселения граждан из аварийного жилищного фонда завершается строительство в Усть-Камчатском сельском поселении трёх многоквартирных домов (двух 30-ти квартирных и одного 20-ти квартирного) с участием средств финансовой поддержки Фонда содействия реформированию ЖКХ и в Козыревском сельсклм поселении одного 12-ти квартирного жилого дома без участия средств финансовой поддержки Фонда содействия реформированию ЖКХ.</t>
  </si>
  <si>
    <t>3.3</t>
  </si>
  <si>
    <t>Основное мероприятие 3 Переселение граждан из аварийного жилищного фонда  в Камчатском крае в соответствии с жилищным законодательством Российской Федерации (нераспределённые ассигнования)</t>
  </si>
  <si>
    <t>Подпрограмма 4  «Адресная программа по переселению граждан из аварийного жилищного фонда с учётом необходимости развития малоэтажного жилищного строительства в Камчатском крае»</t>
  </si>
  <si>
    <t>4.1</t>
  </si>
  <si>
    <t>Основное мероприятие 1 Переселение граждан из аварийного жилищного фонда с учётом необходимости развития малоэтажного жилищного строительства в Камчатском крае в соответствии с жилищным законодательством Российской Федерации.</t>
  </si>
  <si>
    <t>Подпрограмма 5 «Переселение граждан из аварийных жилых домов и непригодных для проживания жилых помещений в Камчатском крае»</t>
  </si>
  <si>
    <t>5.1</t>
  </si>
  <si>
    <t>Организация переселения граждан из аварийных жилых домов и непригодных для проживания жилых помещений в соответствии с жилищным законодательством</t>
  </si>
  <si>
    <t>Подпрограмма 6 «Обеспечение жильем молодых семей в Камчатском крае»</t>
  </si>
  <si>
    <t>6.1</t>
  </si>
  <si>
    <t>Предоставление молодым семьям - участникам подпрограммы социальных выплат на приобретение жилого помещения или строительство индивидуального жилого дома</t>
  </si>
  <si>
    <t>Контрольное событие программы выдача свидетельств о предоставлении социальной выплаты</t>
  </si>
  <si>
    <t>Контрольное событие программы предоставление социальной выплаты</t>
  </si>
  <si>
    <t>Подпрограмма 7 «Развитие системы ипотечного жилищного кредитования в Камчатском крае»</t>
  </si>
  <si>
    <t>7.1.</t>
  </si>
  <si>
    <t xml:space="preserve">Предоставление социальных выплат отдельным категориям граждан, проживающим в Камчатском крае, для уплаты первоначального взноса по ипотечному жилищному кредиту на приобретение жилого помещения в Камчатском крае </t>
  </si>
  <si>
    <t>09.01.2014</t>
  </si>
  <si>
    <t>30.07.2018</t>
  </si>
  <si>
    <t>30.11.2018</t>
  </si>
  <si>
    <t>7.2.</t>
  </si>
  <si>
    <t>Предоставление  социальных выплат учителям в возрасте до 35 лет (включительно) общеобразовательных организаций Камчатского края на возмещение части затрат в связи с предоставлением ипотечного жилищного кредита</t>
  </si>
  <si>
    <t>Подпрограмма 8 «Обеспечение реализации государственной программы»</t>
  </si>
  <si>
    <t>Освоение бюджетных средств происходит в соответствии с кассовым планом</t>
  </si>
  <si>
    <t>8.1.</t>
  </si>
  <si>
    <t>01.01.2014</t>
  </si>
  <si>
    <t>31.12.2018</t>
  </si>
  <si>
    <t>Подпрограмма 9 «Обеспечение жилыми помещениями граждан отдельных категорий в Камчатском крае»</t>
  </si>
  <si>
    <t>9.1.</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</si>
  <si>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специализированного жилищного фонда по договорам найма специализированных жилых помещений</t>
  </si>
  <si>
    <t>Контрольное событие программы заключение государственного контракта на приобретение жилого помещения</t>
  </si>
  <si>
    <t>9.2.</t>
  </si>
  <si>
    <t>Приобретена квартира для многодетной матери Милгичил Л.В., которая предоставлена по договору социального найма</t>
  </si>
  <si>
    <t>9.3.</t>
  </si>
  <si>
    <t>Предоставление социальных выплат на приобретение жилых помещений гражданам, в судебном порядке восстановивших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</si>
  <si>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9.4.</t>
  </si>
  <si>
    <t xml:space="preserve">Приобретение (строительство) жилых помещений в целях формирования специализированного жилищного фонда Камчатского края </t>
  </si>
  <si>
    <t>Аукцион не состоялся в связи с отсутствием заявок</t>
  </si>
  <si>
    <t>Годовой объем ввода жилья</t>
  </si>
  <si>
    <t>Годовой объем ввода жилья, соответствующего стандартам экономкласса</t>
  </si>
  <si>
    <t>Коэффициент доступности жилья (соотношение средней рыночной стоимости стандартной квартиры общей площадью 54 кв. м и среднего годового совокупного денежного дохода семьи, состоящей из 3 человек)</t>
  </si>
  <si>
    <t>Количество предоставленных ипотечных жилищных кредитов</t>
  </si>
  <si>
    <t>Численность граждан, переселенных из аварийного жилищного фонда</t>
  </si>
  <si>
    <t>Индекс производительности труда</t>
  </si>
  <si>
    <t>Строительство линейных коммунальных и энергетических  объектов  в границах поселений и городских округов в Камчатском крае</t>
  </si>
  <si>
    <t xml:space="preserve">Площадь земельных участков поселений в Камчатском крае, на которые будут разработаны проекты планировки территорий </t>
  </si>
  <si>
    <t>год, предшествующий отчетному 14</t>
  </si>
  <si>
    <t>ед.</t>
  </si>
  <si>
    <t>га</t>
  </si>
  <si>
    <t>тыс. кв. м</t>
  </si>
  <si>
    <t>лет</t>
  </si>
  <si>
    <t>штук</t>
  </si>
  <si>
    <t>чел.</t>
  </si>
  <si>
    <t>млн. руб./чел.</t>
  </si>
  <si>
    <t>2.4</t>
  </si>
  <si>
    <t>Снижение уровня риска возникновения чрезвычайных ситуаций вследствие разрушительных землетрясений</t>
  </si>
  <si>
    <t>Общая площадь зданий и сооружений, по которым ликвидирован дефицит сейсмостойкости</t>
  </si>
  <si>
    <t>Количество семей, переселенных из жилых домов, сейсмоусиление или реконструкция которых экономически нецелесообразны</t>
  </si>
  <si>
    <t>Подпрограмма 3 «Адресная программа по переселению граждан из аварийного жилищного фонда в Камчатском крае»</t>
  </si>
  <si>
    <t>Количество расселенных помещений (семей)</t>
  </si>
  <si>
    <t>Количество граждан, переселенных из аварийного жилищного фонда</t>
  </si>
  <si>
    <t>кв. (семей)</t>
  </si>
  <si>
    <t>5.1.</t>
  </si>
  <si>
    <t>5.2</t>
  </si>
  <si>
    <t>Количество семей граждан, улучшивших жилищные условия (количество квартир)</t>
  </si>
  <si>
    <t>6.1.</t>
  </si>
  <si>
    <t>Количество молодых семей, обеспеченных жильем, в том числе с использованием ипотечных жилищных кредитов (займов)</t>
  </si>
  <si>
    <t>Количество молодых семей</t>
  </si>
  <si>
    <t>6.2.</t>
  </si>
  <si>
    <t>Доля молодых семей, обеспеченных жильем, от общего количества молодых семей, нуждающихся в улучшении жилищных условий</t>
  </si>
  <si>
    <t>%</t>
  </si>
  <si>
    <t>Домохозяйства, получившие меры государственной поддержки в рамках реализации механизма льготного ипотечного кредитования</t>
  </si>
  <si>
    <t>шт.</t>
  </si>
  <si>
    <t xml:space="preserve">Улучшение жилищных условий учителей в возрасте до 35 лет (включительно) общеобразовательных учреждений в Камчатском крае </t>
  </si>
  <si>
    <t>Количество семей граждан, расселенных из общежитий</t>
  </si>
  <si>
    <t>Количество детей-сирот и детей, оставшихся без попечения родителей, лиц из числа детей-сирот и детей, оставшихся без попечения родителей, обеспеченных жилыми помещениями специализированного жилищного фонда по договорам найма специализированных жилых помещений</t>
  </si>
  <si>
    <t>Количество семей граждан, обеспеченных жилыми помещениями в соответствии с Законом Камчатского края от 31.03.2009 № 253 «О порядке предоставления жилых помещений жилищного фонда Камчатского края по договорам социального найма»</t>
  </si>
  <si>
    <r>
      <t xml:space="preserve">отчетный период: </t>
    </r>
    <r>
      <rPr>
        <b/>
        <sz val="11"/>
        <rFont val="Times New Roman"/>
        <family val="1"/>
      </rPr>
      <t>январь-декабрь 2015</t>
    </r>
  </si>
  <si>
    <t>Министерство строительства Камчатского края,  органы местного самоуправления муниципальных образований в Камчатском крае (по согласованию)</t>
  </si>
  <si>
    <t>достигнутые</t>
  </si>
  <si>
    <t>тыс.кв.м.</t>
  </si>
  <si>
    <t>тыс. кв.м.</t>
  </si>
  <si>
    <t xml:space="preserve">органы местного самоуправления муниципальных образований в Камчатском крае (по согласованию) </t>
  </si>
  <si>
    <t xml:space="preserve"> Разработка проектов планировки совмещенных  с проектами межевания территории поселений</t>
  </si>
  <si>
    <t xml:space="preserve">Разработка проектов планировки застроенных территорий поселений </t>
  </si>
  <si>
    <t>Разработка проектов планировки застроенных территорий для строителдьства линейных объектов</t>
  </si>
  <si>
    <t>Основное мероприятие 1.1.2 Строительство инженерной инфраструктуры до границ земельных участков, предоставленных для строительства жилья эконом класса</t>
  </si>
  <si>
    <t>Центральный тепловой пункт мощностью 30 Гкал/час и тепловые сети I-го контура от котельной № 1 до ЦТП в 110 квартале г. Петропавловска-Камчатского</t>
  </si>
  <si>
    <t xml:space="preserve">1.2.1. </t>
  </si>
  <si>
    <t xml:space="preserve">органы местного самоуправления муниципальных образований в Камчатском крае </t>
  </si>
  <si>
    <t xml:space="preserve">Инженерная инфраструктура жилого района  в Пионерском сельском поселении Елизовского муниципального района (в том числе проектные работы)
</t>
  </si>
  <si>
    <t xml:space="preserve">1.2.2. </t>
  </si>
  <si>
    <t>органы местного самоуправления муниципальных образований в Камчатском крае (по согласованию)</t>
  </si>
  <si>
    <t>Микрорайон жилой застройки в п. Лесной Елизовского муниципального района (в том числе проектные работы)</t>
  </si>
  <si>
    <t xml:space="preserve">1.2.3. </t>
  </si>
  <si>
    <t>Министер
ство строительства Камчатского края /Звоник Л.Е./</t>
  </si>
  <si>
    <t xml:space="preserve">апрель 2015 </t>
  </si>
  <si>
    <t>Микрорайон жилой застройки по ул. Вулканной Вулканного городского поселения Елизовского муниципального района (в том числе проектные работы)</t>
  </si>
  <si>
    <t xml:space="preserve">1.2.4. </t>
  </si>
  <si>
    <t xml:space="preserve">1.2.5. </t>
  </si>
  <si>
    <t>Канализационная насосная станция № 15 в  г. Петропавловске-Камчатском (в том числе проектные работы)</t>
  </si>
  <si>
    <t>органы местного самоуправления муниципальных образований в Камчатском крае (по  согласованию)</t>
  </si>
  <si>
    <t>апрель 2015</t>
  </si>
  <si>
    <t>Внеплощадочные сети 110 квартала в г. Петропавловске-Камчатском</t>
  </si>
  <si>
    <t xml:space="preserve">1.2.6. </t>
  </si>
  <si>
    <t xml:space="preserve">ноябрь 2015 </t>
  </si>
  <si>
    <t>Подготовка инфраструктуры для 2-х этажных жилых домов по пер.  3-му Рабочему в п. Козыревск Камчатского края (в том числе проектные работы)</t>
  </si>
  <si>
    <t xml:space="preserve">1.2.8. </t>
  </si>
  <si>
    <t xml:space="preserve">1.2.11. </t>
  </si>
  <si>
    <t>Основное мероприятие 1.1.3 Строительство линейных коммунальных и энергетических объектов в границах поселений и городских округов Камчатского края</t>
  </si>
  <si>
    <t xml:space="preserve">Сооружение центральный тепловой пункт № 334 и тепловые сети второго и первого контура инв. № 8299 (реконструкция первого контура на участке от УТП-22 до УТС-12) в микрорайоне Северо-Восток                                             г. Петропавловска-Камчатского </t>
  </si>
  <si>
    <t xml:space="preserve">1.3.1. </t>
  </si>
  <si>
    <t>Строительство ПС 110/10 кВ "Сероглазка" (проектные работы)</t>
  </si>
  <si>
    <t xml:space="preserve">1.3.2. </t>
  </si>
  <si>
    <t>декабрь     2015</t>
  </si>
  <si>
    <t>Строительство ПС 110/10 кВ "Молодежная" (проектные работы)</t>
  </si>
  <si>
    <t xml:space="preserve">1.3.3. </t>
  </si>
  <si>
    <t>Строительство ПС 110/10 кВ "Тундровая" (проектные работы)</t>
  </si>
  <si>
    <t xml:space="preserve">1.3.4. </t>
  </si>
  <si>
    <t xml:space="preserve">1.3.5. </t>
  </si>
  <si>
    <t>18 квартирный трехэтажный жилой дом в с. Эссо Быстринского района Камчатского края. Наружные внеплощадочные сети</t>
  </si>
  <si>
    <t>Основное мероприятие 1.2.1: Строительство сейсмостойких жилых домов взамен тех, сейсмоусиление или реконструкция которых экономически нецелесообразны</t>
  </si>
  <si>
    <t>Микрорайон жилой застройки в районе Северо-Восточного шоссе 
г. Петропавловска-Камчатского              (2 очередь) 2 этап</t>
  </si>
  <si>
    <t>Министерство строительства Камчатского края /Табакар С.С./</t>
  </si>
  <si>
    <t>Контрольное событие 2.1: окончание строительства микрорайона жилой застройки в районе Северо-Восточного шоссе в г. Петропавловск-Камчатский (2 очередь) 2 этап</t>
  </si>
  <si>
    <t>Микрорайон жилой застройки в районе Северо-Восточного шоссе г. Петропавловска-Камчатского         (2 очередь) 3 этап</t>
  </si>
  <si>
    <t>Контрольное событие 2.2: строительство микрорайона жилой застройки в районе Северо-Восточного шоссе в г. Петропавловск-Камчатский       (2 очередь) 3 этап</t>
  </si>
  <si>
    <t>сентябрь 2015</t>
  </si>
  <si>
    <t>Строительство 2-х многоквартирных 9-ти этажных жилых домов в районе ул. Карбышева в г. Петропавловске-Камчатском. Жилой дом № 1 блок-секция № 1, 2, 3</t>
  </si>
  <si>
    <t>Контрольное событие 2.5: заключение государственного контракта на строительство двух многоквартирных 9-этажных жилых домов в районе ул. Карбышева в г. Петропавловск-Камчатский. Жилой дом № 1 блок-секция № 1, 2, 3</t>
  </si>
  <si>
    <t>Строительство 2-х многоквартирных 9-ти этажных жилых домов в районе ул. Карбышева в г. Петропавловске-Камчатском. Жилой дом № 2 (блок-секции № 4, 5, 6)</t>
  </si>
  <si>
    <t>2.1.7</t>
  </si>
  <si>
    <t>Многоквартирный жилой дом в районе ул. Хасанская в                                                 г. Петропавловске-Камчатском</t>
  </si>
  <si>
    <t xml:space="preserve">Основное мероприятие 1.2.3. Повышение сейсмостойкости основных объектов и систем жизнеобеспечения </t>
  </si>
  <si>
    <t>Сейсмоусиление здания средней школы № 8 по ул. Давыдова, 15 в  г.Петропавловске-Камчатском</t>
  </si>
  <si>
    <t>Контрольное событие 2.7: выполнение работ по сейсмоусилению здания МАОУ «Средняя общеобразовательная школа № 8» по ул. Давыдова, 15 в г. Петропавловск-Камчатский</t>
  </si>
  <si>
    <t>Сейсмоусиление здания (литер      А 5) средней общеобразовательной школы № 3 в п. Усть-Камчатск     (I этап)</t>
  </si>
  <si>
    <t>Контрольное событие 2.11: выполнение работ по сейсмоусилению здания (литер А5) средней общеобразовательной школы № 3 в п. Усть-Камчатск Усть-Камчатского муниципального района (I этап)</t>
  </si>
  <si>
    <t>Сейсмоусиление здания государственного бюджетного образовательного учреждения среднего профессионального образования "Камчатский медицинский колледж" в                 г. Петропавловске-Камчатском</t>
  </si>
  <si>
    <t>Контрольное событие 2.15: выполнение работ по сейсмоусилению здания КГБОУ «Камчатский медицинский колледж» в г. Петропавловск-Камчатский</t>
  </si>
  <si>
    <t>Контрольное событие 2.16: заключение государственного контракта на сейсмоусиление зданий центра ГБУЗ «Камчатский краевой психоневрологический диспансер» по ул. Карагинская, 22 в г. Петропавловск-Камчатский</t>
  </si>
  <si>
    <t>Сейсмоусиление зданий центра ГБУЗ "Камчатский краевой психоневрологический диспансер" по         ул. Карагинская, 22 в                                            г. Петропавловске-Камчатском</t>
  </si>
  <si>
    <t>Контрольное событие 2.18: получение проектной документации на сейсмоусиление здания КГБОУ ДПОРК «Камчатский учебно-методический центр» по ул. Савченко, 8/1 в г. Петропавловск-Камчатский</t>
  </si>
  <si>
    <t>Контрольное событие 2.19: заключение государственного контракта на сейсмоусиление здания КГБОУ ДПОРК «Камчатский учебно-методический центр» по ул. Савченко, 8/1 в г. Петропавловск-Камчатский</t>
  </si>
  <si>
    <t>Сейсмоусиление здания КГБОУ ДПОРК "Камчатский учебно-методический центр" по ул. Савченко, 8/1 в                      г. Петропавловске-Камчатском</t>
  </si>
  <si>
    <t>Контрольное событие 2.22: заключение государственного контракта на сейсмоусиление здания КГБОУ СПО «Камчатский Колледж искусств» по пр. Рыбаков, 7 в г. Петропавловск-Камчатский</t>
  </si>
  <si>
    <t>Контрольное событие 2.21: получение положительного заключения государственной экспертизы проектной документации на сейсмоусиление здания КГБОУ СПО «Камчатский Колледж искусств» по пр. Рыбаков, 7 в                    г. Петропавловск-Камчатский</t>
  </si>
  <si>
    <t>Сейсмоусиление здания КГКОУ "Камчатская школа-интернат для детей-сирот и детей, оставшихся без попечения родителей" по адресу ул. Санаторная, 4 в г.Елизово Камчатского края (в том числе проектные работы)</t>
  </si>
  <si>
    <t>Министерство строительства Камчатского края /Дубик М.В./</t>
  </si>
  <si>
    <t>Основное мероприятие 1.5.1.: переселения граждан из аварийных жилых домов и непригодных для проживания жилых помещений в соответствии с жилищным законодательством</t>
  </si>
  <si>
    <t>Министерство строительства Камчатского края /Михалькова Т.В./</t>
  </si>
  <si>
    <t>Основное мероприятие 1.6.1 Предоставление молодым семьям - участникам подпрограммы социальных выплат на приобретение жилого помещения или строительство индивидуального жилого дома</t>
  </si>
  <si>
    <t>Министерство спорта и молодежной политики Камчатского края /Бондаренко К.А./</t>
  </si>
  <si>
    <t xml:space="preserve">Основное мероприятие 1.7.1 Предоставление социальных выплат отдельным категориям граждан, проживающим в Камчатском крае, для уплаты первоначального взноса по ипотечному жилищному кредиту (займу) на приобретение жилого помещения в Камчатском крае </t>
  </si>
  <si>
    <t>Министерство строительства Камчатского края /Кудрявцева К.Е./</t>
  </si>
  <si>
    <t>Контрольное событие 7.1: выдача свидетельств о праве на получение социальной выплаты для оплаты первоначального взноса по ипотечному жилищному кредиту на приобретение жилого помещения в Камчатском крае</t>
  </si>
  <si>
    <t>каждый квартал очередного финансового года</t>
  </si>
  <si>
    <t>7.4</t>
  </si>
  <si>
    <t>Основное мероприятие 1.7.2 Возмещение части затрат на первоначальный взнос по ипотечному кредитованию учителей до 35 лет общеобразовательных учреждений</t>
  </si>
  <si>
    <t>Контрольное событие 7.5: выдача свидетельств о предоставлении социальной выплаты на первоначальный взнос по ипотеч-ному кредитованию учителей в возрасте до 35 лет общеобразовательных учреждений</t>
  </si>
  <si>
    <t>Контрольное событие 7.6: предоставление социальной выплаты на первоначальный взнос по ипотечному кредитованию учителей в возрасте до 35 лет общеобразова-тельных учреждений</t>
  </si>
  <si>
    <t xml:space="preserve">Министерство образования и науки Камчатского края </t>
  </si>
  <si>
    <t>9.1</t>
  </si>
  <si>
    <t>Основное мероприятие 1.9.1 Приобретение (строительство) жилых помещений в целях обеспечения жилыми помещениями по договорам социального найма граждан отдельных категорий в соот-ветствии с Законом Камчатского края от 31.03.2009 № 253 «О порядке предостав-ления жилых помещений жилищного фонда Камчат-ского края по договорам социального найма»</t>
  </si>
  <si>
    <t>Основное мероприятие 1.9.2 Формирование жилищного фонда в целях расселения жителей общежитий, в том числе строительство (участие в долевом строительстве), приобретение жилых помещений для предоставления жителям общежитий жилых помещений для расселения общежитий</t>
  </si>
  <si>
    <t>Основное мероприятие 1.9.3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специализированного жилищного фонда по договорам найма специализированных жилых помещений</t>
  </si>
  <si>
    <t>Основное мероприятие 1.9.4 Приобретение (строительство) жилых помещений в целях формирования специализированного жилищного фонда Камчатского края</t>
  </si>
  <si>
    <t>9.5.</t>
  </si>
  <si>
    <t>Соглашение с Министерством строительства и жилищно-коммунального хозяйства Российской Федерации</t>
  </si>
  <si>
    <t>Правительство Камчатского края</t>
  </si>
  <si>
    <t>Правительство      Камчатского края</t>
  </si>
  <si>
    <t>второй квартал очередного финансового года</t>
  </si>
  <si>
    <t>2.1. Строительство сейсмостойких жилых домов взамен тех, сейсмоусиление или реконструкция которых экономически нецелесообразны</t>
  </si>
  <si>
    <t>2.2. Сейсмоусиление жилых домов</t>
  </si>
  <si>
    <t xml:space="preserve">Предоставление на очередной финансовый год субсидии из федерального бюджета бюджету  Камчатского края на софинансирование расходных обязательств субъекта Российской Федерации (муниципальных образований) по реализации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2009-2018 годы» 
</t>
  </si>
  <si>
    <t xml:space="preserve">2.3. Повышение сейсмостойкости основных объектов и систем жизнеобеспечения </t>
  </si>
  <si>
    <t>запланированные</t>
  </si>
  <si>
    <t xml:space="preserve">Предоставление на очередной финансовый год субсидии на софинансирование расходных обязательств Камчатского края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 – 2015 годы
</t>
  </si>
  <si>
    <t xml:space="preserve">Предоставление на очередной финансовый год субсидии из федерального бюджета бюджету  Камчатского края на софинансирование расходных обязательств субъекта Российской Федерации (муниципальных образований) по реализации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2009-2018 годы» </t>
  </si>
  <si>
    <t xml:space="preserve">- Администрацией Петропавловск-Камчатского городского округа заключен муниципальный контракт на разработку проекта планировки территории в районе ул. Циолковского на сумму 500,0 тыс. рублей.Объект переходящий с 2014 года.Работы выполнены. В 2015 году из краевого бюджета оплачено 445,5 тыс.руб.;
- Администрацией Мильковского муниципального района заключен муниципальный контракт на разработку проекта планировки и межевания территории по ул. Советская в с. Мильково, для переселения граждан из аварийного жилого фонда на сумму 200,0 тыс.руб. Работы выполнены и оплачены, из краевого бюджета - 198,0 тыс.руб.;
- В результате экономии средств после проведения конкурсных процедур администрация Мильковского муниципального района провела дополнительный конкурс на  разработку проекта межевания территории по.ул. Советская. Стоимость контракта 250,0 тыс.руб. Работы выполнены , из краевого бюджета оплачено 247,5 тыс.руб.;
- Администрацией с. п. «село Тигиль» заключен муниципальный контракт на разработку проекта планировки группы жилых домов на сумму 1 600,040 тыс. рублей. Объект переходящий с 2014 года. В 2015 году работы выполнены, из краевого бюджета оплачено 1425,6356 тыс.руб. 
</t>
  </si>
  <si>
    <t xml:space="preserve">- Администрацией Елизовского городского поселения заключен муниципальный контракт на разработку проекта планировки территории и межевания территории для размещения линейных объектов инженерно-технического обеспечения группы жилой застройки в границах ул. Морская - ул. Старикова в Елизовского городского поселения. Цена контракта - 865,860 тыс. руб. Объект переходящий на 2015 год. В 2014 году оплата не производилась.Работы выполнены. Из краевого бюджета оплачено 871,22508 тыс.руб
</t>
  </si>
  <si>
    <t>Заключен государственный контракт на выполнение научно-исследовательских работ по корректировке региональных и разработке модельных местных нормативов градостроительного проектирования Камчатского края от 17.08.2015 55/15-ГК на сумму 6500,0 тыс. рублей. Исполнитель ГУП Владимирской области "Областное проектно-изыскательское архитектурно-планировочное бюро".
Работы выполнеы и опалчены в полном объеме</t>
  </si>
  <si>
    <t xml:space="preserve">С администрацией Пионерского сельского поселения заключено соглашение № 12 от 16.02.2015 о предоставлении субсидии в 2015 году из краевого бюджета. </t>
  </si>
  <si>
    <t>Сформированы и поставлены на гос. кадастровый учет земельные участки для многодетных семей  1 и 3 очередей строительства "Жилого микрорайона".</t>
  </si>
  <si>
    <t>Заключен договор на технологическое присоединение к электрическим сетям ОАО "Камчатскэнерго", оплачен аванс.  Завершение работ - декабрь 2016 года.
 Объект переходящий на 2016 год.</t>
  </si>
  <si>
    <t>По строительству внеплощадочных сетей водоснабжения выполнение - 88,5 %. 
Выполнено:
- земляные работы по утройству траншеи водопровода - 95%;
- монтаж трубопровода - 100%;
- устройство смотровых колодцев - 100%;
- устройство пожарных резерваров -78%;
- гидроизоляция колодцев - 76%.
Осуществляются мероприятия по технологическому присоединению к электрическим сетям, проведы в 2015 году авансовые платежи согласно графика.  
Окончание работ по техприсоединению - июль 2016 года. Объект переходящий на 2016 год.</t>
  </si>
  <si>
    <t>июль 2016</t>
  </si>
  <si>
    <t xml:space="preserve"> Объект переходящий на 2016 год.</t>
  </si>
  <si>
    <t xml:space="preserve">Работы завершены в 2015 году. 
Введено в эксплуатацию:
- магистральные сети водопровода - 1313 м;
- магистральные сети канализации - 366 п/м;
- сети ливневой канализации -2020 п/м.
</t>
  </si>
  <si>
    <t>Разрешения на ввод: 
- № ru  41-000-43-2015 от 15.09.2015
- № ru 41-301-000-56 от 07.11.2015
- № ru 41-301-000-57 от 07.11.2015</t>
  </si>
  <si>
    <t xml:space="preserve">
Аукцион на подрядные работы по строительству КНС прошел 22 ареля 2015, признан не состоявшимся, т.к. подана 1 заявка. Мун. контракт заключен с единственным участником ООО "КАМЭС-ОВК". Срок  исполнения работ - до 30.12.2016 г. 
Ведутся общестроительны работы модульной многокорпусной КНС, работы по устройству фундаментов под здание и оборудование. Оплачен аванс за технологическое  присоединение к электрическим сетям ОАО "Камчатскэнерго"по договору № ОТП-00826 от 27.05.2015. Объект переходящий на 2016 год.
</t>
  </si>
  <si>
    <t>1.2.7. Подготовка инфраструктуры для 2-х этажных жилых домов по пер. 3-му Рабочему в п. Козыревск Камчатского края(в том числе проектные работы)</t>
  </si>
  <si>
    <t>Срок окончания проектирования - 25 июня 2015 года. Проектная документация передана на гос. экспертизу 1 июля 2015 года . Оплата за проектные работы после положительной экспертизы. Положительная экспертиза в 2015 году не получена, т. к. проектная документация дорабатывается по замечаниям экспертизы. В 2015 году выполнены и оплачены мероприятия по технологическому присоединению к электрическим сетям, подключение к сетям будет осуществлено в марте 2016 года при сдаче жилого дома. Объект переходящий на 2016 год. 
 ВЕРНУЛИ в БЮДЖЕТ 31 декабря 2015 = 500,41402 тыс. руб. 
(в т.ч. 3-й Рабочий - 203,071 70 тыс. руб., 
ул. Октябрьская - 297,34232 тыс. руб.)</t>
  </si>
  <si>
    <t>Контрольное событие программы получение проектной документации на строительство объекта</t>
  </si>
  <si>
    <t xml:space="preserve">Соглашение со строны ПКГО не подписано. Из-за отсутствия проекта планировки территории администрация ПКГО в ближайшиее время не может приступить к выполнению проектных работ (письмо ДГЗО от 01.06.2015 №01.08-01/2258/15). С Минэконразвития Камчатского края согласованы предложения по перераспределению ассигнований на другие объекты. </t>
  </si>
  <si>
    <t xml:space="preserve">Общая готовность объекта - 100 %
Оформлены кадастровые паспорта и технические планы. Акт приемки объекта подписан 30.09.2015.                                                                                        
</t>
  </si>
  <si>
    <t>исполнено, объект введен в эксплуатацию</t>
  </si>
  <si>
    <t xml:space="preserve">Проектная документация получила отрицательное заключение государственной экспертизы. Контракт с ООО"Эдванстрой" расторгнут по соглашению сторон. Оплата за проектные работы не проводится.  </t>
  </si>
  <si>
    <t>Проектная документация получена и передана на государственную экспертизу.  Оплата за проектные работы после положительной экспертизы. В связи с тем, что окончание проектирования в ноябре 2015 года, заключение экспертизы будет в 2016 году. Объект переходящий на 2016 год. На 2015 год оставлены ассигнования только на оплату аванса за проведение экспертизы.</t>
  </si>
  <si>
    <t>Проектная документация находится на государственной экспертизе. Оплата за проектные работы после положительной экспертизы. Оплачен аванс за гос.экспертизу. Заключение госэкспертизы не получено в 2015 году, так как проект дорабатывается по замечаниям госэкспертизы. Неиспользованные ассигнования 2015 года возвращены в бюджет. Объект переходящий на 2016 год.</t>
  </si>
  <si>
    <t xml:space="preserve"> Объект переходящий на 2016 год</t>
  </si>
  <si>
    <t xml:space="preserve">Объект введен в эксплуатацию. </t>
  </si>
  <si>
    <t>Заключен договор на строительство объекта с ФГУП "ГУСС "Дальспецстрой" при Спецстрое России" от 16.04.2013 № 3/13-Д.
Техническая готовность объекта 92 %. 
Введены в эксплуатацию 5 жилых дома поз.1, 2, 6, 7, 8 на 219 квартир общей площадью 12 081,3 кв.м.
В связи с арестом расчетных счетов ФГУП "ГУСС "Дальспецстрой" при Спецстрое России не может оплатить выполненные работы по объекту субподрядным организациям в результате чего  работы на объекте приостановлены.</t>
  </si>
  <si>
    <t>Микрорайон жилой застройки в районе Северо-Восточного шоссе г. Петропавловска-Камчатского (2 очередь) 3 этап</t>
  </si>
  <si>
    <t>Заключен с ФГУП "ГУСС "Дальспецстроя" при Спецстрое России" договор на выполнение работ по строительству объекта. Техническая готовность объекта 59 %.
 В связи с арестом расчетных счетов ФГУП "ГУСС "Дальспецстрой" при Спецстрое России не может оплатить выполненные работы по объекту субподрядным организациям в результате чего  работы на объекте приостановлены.</t>
  </si>
  <si>
    <t>Контрольное событие программы строительства микрорайона жилой застройки в районе Северо-Восточного шоссе г. Петропавловска-Камчатского (2 очередь) 3 этап</t>
  </si>
  <si>
    <t>от 29.09.2014 № 46/14-Д
 на сумму 19 925, 511 тыс.рублей
от 03.12.2015 № 116/15-ГК
 на сумму 192 656,68595 тыс.рублей</t>
  </si>
  <si>
    <t xml:space="preserve">Проектная документация разработана,  получено положительное заключение экспертизы. Объект включен в перечень объектов предлагаемых для включения в ФЦП на 2016 год для предоставления субсидии из федерального бюджета бюджетам субъектов РФ. После проведения Минстроем России отбора субъектов РФ, в соответствии с порядком разработанным Минстроем России, буду уточнены объемы финансирования по бюджетам.
24.08.2015 года состоялся аукцион на строительство 1 этапа победитель ООО "КапиталСтройИнвест" стоимость строительства -168 860,02990 тыс. рублей срок окончания работ 01.12.2016 года.
По соглашению сторон расторгнут государственный контракт с ООО "КапиталСтройИнвест". Объявлен повторный аукцион который состоялся 16.11.2015 года. С победителем ООО "Юсас-Строй" заключен гос. контракт на 1 этап строительства  от 03.12.2015 № 116/15-ГК на сумму 192 656,68595 тыс.рублей. Окончание строительства 10.05.2017 </t>
  </si>
  <si>
    <t>декабрь 2016г.</t>
  </si>
  <si>
    <t>Выполнены работы по инженерно-геологическим изысканиям</t>
  </si>
  <si>
    <t>Многоквартирный жилой дом в районе ул. Хасанская  в г. Петропавловске-Камчатско</t>
  </si>
  <si>
    <t xml:space="preserve">Аукцион на право заключить муниципальный контракт по строительству объекта признан несостоявшимся </t>
  </si>
  <si>
    <t xml:space="preserve"> Муниципальный контракт от 16.06.2014 
№ 0138300000414000107
 на сумму 96 906,1 тыс. рублей.</t>
  </si>
  <si>
    <t>Заключен муниципальный контракт от 16.06.2014 
№ 0138300000414000107 с ООО "Мастер" 
 на сумму 96 906,1 тыс. рублей.Техническая готовность объекта
100 %. 
Объект введен в эксплуатацию</t>
  </si>
  <si>
    <t>август 2015г.</t>
  </si>
  <si>
    <t xml:space="preserve">Проведен аукцион на выполнение работ по сейсмоусилению объекта, заключен муниципальный контракт от 09.02.2015 года  с ООО "Альбатрос-Сервис"  на сумму   56 064,599091 тыс. рублей.
  Техническая готовность объекта  35,5 %. </t>
  </si>
  <si>
    <t>июнь 2015 г.</t>
  </si>
  <si>
    <t>август 2016 г.</t>
  </si>
  <si>
    <t>Заключен Муниципальный контракт от 02.04.2015 года 
№ 0138300000415000070  с ООО "Пирамида"
на сумму  22 842,0 тыс. рублей.
Процент технической готовности - 56,8%</t>
  </si>
  <si>
    <t>сентябрь 2016 г.</t>
  </si>
  <si>
    <t>Контрольное событие программы выполнение работ по сейсмоусилению здания МБДОУ средняя школа № 33 (филиал 2) по проспекту Рыбаков, 28 в г.Петропавловске-Камчатском</t>
  </si>
  <si>
    <t xml:space="preserve"> Муниципальный контракт от 18.06.2015 года № 013800003815000053-0210507-02 на сумму 26 800,00 тыс. рублей заключен с "Евразия-Сервис". Оплачен аванс.
Генеральный подрядчик до настоящего времени к работам не приступил. 26.11.2015 муниципальный контракт расторгнут.</t>
  </si>
  <si>
    <t xml:space="preserve">Муниципальный контракт от 02.03.2015 года № 17 на сумму 56 512,213 тыс. рублей </t>
  </si>
  <si>
    <t>Заключен  Муниципальный контракт от 02.03.2015 года № 17 на сумму 56 512,213 тыс. рублей заключен с "Энергоресурс". Оплачен аванс. Процент технической готовности -29,84%.
09.09.2015 постановлением арбитражного суда Дальневосточного округа муниципальный контракт признан недействителен. Работы на объекте приостановлены. В 2016 году будет проведен повторный аукцион</t>
  </si>
  <si>
    <t>Контрольное событие программы выполнение работ по сейсмоусилению   здания (литер А) средней общеобразовательной школы № 3 в п. Усть-Камчатск (II этап)</t>
  </si>
  <si>
    <t xml:space="preserve"> Департаментом градостроительства и земельных отношений ПКГО (письмом от 25.05.2015 № 01-08-01/2170/15)  работы по сейсмоусилению объекта предложено перенести на 2016 год. </t>
  </si>
  <si>
    <t>Контрольное событие программы заключение муниципального контракта на сейсмоусиление  здания Сейсмоусиление здания МАОУ "Средняя общеобразовательная школа № 3" по ул. Зеленая роща, 24 для муниципальных нужд Петропавловск-Камчатского городского округа</t>
  </si>
  <si>
    <t>Контрольное событие программы выполнение работ по сейсмоусилению  здания Сейсмоусиление здания МАОУ "Средняя общеобразовательная школа № 3" по ул. Зеленая роща, 24 для муниципальных нужд Петропавловск-Камчатского городского округа</t>
  </si>
  <si>
    <t xml:space="preserve"> В связи с нарушением Подрядчиком (ООО «Партнеры»), графика производства работ, несоблюдением проекта организации работ в части обеспечения требуемого количества специалистов на строительно-монтажном участке, а также  созданием ситуации, при которой исполнение государственного контракта в предусмотренные сроки невозможно, государственным заказчиком принято решение о расторжении государственного контракта с целью проведения повторной процедуры отбора подрядчика для завершения работ по сейсмоусилению объекта медицинский колледж в г. Петропавловске-Камчатском.
29.07.2015 года государственный контракт расторгнут. 04.09.2015 проведен повторный аукционе победитель ООО "Пирамида" с которым заключен государственный контракт от 24.09.2015 № 87/15-ГК на сумму 33 664,0 тыс. рублей. Срок выполнения работ до 01.04.2016 года.
Процент технической готовности 16%.</t>
  </si>
  <si>
    <t>Контрольное событие программы выполнение работ по сейсмоусилению    здания государственного бюджетного образовательного учреждения среднего профессионального образования "Камчатский медицинский колледж" в г.Петропавловске-Камчатском</t>
  </si>
  <si>
    <t xml:space="preserve">Проектная документация разработана,  получено положительное заключение экспертизы. Объект включен в перечень объектов предлагаемых для включения в ФЦП на 2015 год для предоставления субсидии из федерального бюджета бюджетам субъектов РФ. 
Заключен государственный контракт от 07.07.2015 № 59/15-ГК с ООО "Легион", на сумму 67 256,31825 тыс. рублей, срок выполнения 15.03.2017
Процент технической готовности - 22%
</t>
  </si>
  <si>
    <t>Контрольное событие программы выполнение работ по сейсмоусилению    зданий центра ГБУЗ "Камчатский краевой психоневрологический диспансер" по ул. Карагинская, 22 в г. Петропавловске-Камчатском</t>
  </si>
  <si>
    <t>декабрь 2017 год</t>
  </si>
  <si>
    <t>Контрольное событие программы заключение государственного контракта на сейсмоусиление здания КГБОУ ДПОРК "Камчатский учебно-методический центр" по ул. Савченко, 8/1 в  г. Петропавловск-Камчатский</t>
  </si>
  <si>
    <t>Контрольное событие программы выполнение работ по сейсмоусиление здания КГБОУ ДПОРК "Камчатский учебно-методический центр" по ул. Савченко, 8/1 в  г. Петропавловск-Камчатский</t>
  </si>
  <si>
    <t>Сейсмоусиление здания КГКОУ "Камчатская школа-интернат для детей сирот и детей оставшихся без попечения родителей" по ул. Санаторная, 4 в г. Елизово Камчатского края</t>
  </si>
  <si>
    <t>Государственный контракт от 05.12.2014 года 
№ 57/14-ГК
 на сумму 56 133,443 тыс. рублей.</t>
  </si>
  <si>
    <t xml:space="preserve">05.12.2014 года заключен государственный контракт с Индивидуальным предпринимателем Похилец А.В. на выполнение  работ по сейсмоусилению. Процент технической готовности  составляет 100%. </t>
  </si>
  <si>
    <t>октябрь 2015 г.</t>
  </si>
  <si>
    <t>10 августа 2015 года с Минстроем России заключено соглашение № 05-288/с  о предоставлении субсидии из федерального бюджета бюджету Камчатского края в размере 42 834,900 руб.  На отчетную дату 116 молодых семей реализовали свои свидетельства</t>
  </si>
  <si>
    <t>По этапу 2015 году с участием средств финансовой поддержки Фонда в Паратунском сельском поселении реализуются мероприятия по переселению граждан из аварийного жилищного фонда. В настоящее время собственникам 49 жилыъх помещений в аварийном жилом фонде Паратунского сельского поселения выплачено возмещение за изымаемые жилые помещения, заключены муниципальные контракты на приобретение 107 квартир у застройщика и 2 квартир на вторичном рынке. Без участия финансовой поддержки Фонда реализуются мероприятия в Усть-Большерецком сельском поселении, где выплачено возмещение за изымаемые жилые помещения 7 собственникам, приобретены 2 квартиры на вторичном рынке; в Козыревском сельском поселении заключены муниципальные контракты на приобретение 24 квартир в строящемся доме; в Усть-Камчатском сельском поселении заключён муниципальный контракт на строительство 30-ти квартирного дома. Завершение реализации мероприятий этапа 2015 года в соответствии с условиями Федерального закона от 21.07.2007 № 185-ФЗ "О Фонде содействия реформированию жилищно-коммунального хозяйства" и Подпрограммы запланировано на 31.12.2016.</t>
  </si>
  <si>
    <t>Введен в эксплуатацию (21.12.2015) 24-х квартирный жилой дом, общей площадью 1479,3 кв.м, по ул. Братьев Волокитиных в Никольском сельском поселении Алеутского муниципального района переселено 23 семьи в количестве 48 граждан. Выкуплено 6 квартир у собственников в Петропавловск-Камчатском городском округе. Проведен капитальный ремонт трех квартир в Октябрьском городском поселении переселено 3 семьи в количестве 5 граждан. Проведен капитальный ремонт 2-х квартир и выкуплена одна квартира у собственника в городском поселении «поселок Оссора» переселено 3 семьи в количестве 4 граждан. Выкуплены 2 квартиры у собственников в Корякском сельском поселении переселено 2 семьи в количестве 8 граждан. Проведена государственная экспертиза проектной документации по строительству 12-ти квартирного жилого дома в с. Манилы. Продолжается капитальный ремонт жилого дома по ул. Толстихина 11 (после пожара) в сельское поселение «село Тигиль»</t>
  </si>
  <si>
    <t>Обеспечение реализации государственной программы</t>
  </si>
  <si>
    <t>Соглашения с органами местного самоуправления своевременно заключены, средства на реализацию мероприятий из краевого бюджета перечислены. Органами местного самоуправления за счет приобретения и ремонта квартир включено в состав спецфонда для детей-сирот 192 жилых помещения, кроме того документы по 6 приобретенным квартирам находятся на госрегистрации.</t>
  </si>
  <si>
    <t>Государственные жилищные сертификаты серии "А" оплачиваются за счёт средств федерального бюджета на основании заявок уполномоченного исполнительного органа государственной власти субъекта, при обращении гражданина- владельца ГЖС серии "А"</t>
  </si>
  <si>
    <t>2013 год</t>
  </si>
  <si>
    <t>май 2015 
год</t>
  </si>
  <si>
    <t>В конце 2015 года были введены в эксплуатацию пять (общей площадью 12,1 тыс. кв.м.) из девяти запланиро-ванных  жилых домов  2-ой очереди Микрорайона жилой застройки в районе Северо-Восточного шоссе г. Петропавловска-Камчатского. Срыв ввода жилых домов в эксплуатацию связан с тяжелым финансовым положением и, как следствие, арестом расчетных счетов Дальспецстроя. Что привело к  высокой задолженности перед субподрядными организациями, которые приостановили работы на объекте с сентября месяца.</t>
  </si>
  <si>
    <t>сентябрь 2015г.</t>
  </si>
  <si>
    <t>Вывод объекта в эксплуатацию 3 квартал 2015 года. 
Срыв ввода жилых домов в эксплуатацию связан с тяжелым финансовым положением и, как следствие, арестом расчетных счетов Дальспецстроя. Что привело к  высокой задолженности перед субподрядными организациями, которые приостановили работы на объекте с сентября месяца.</t>
  </si>
  <si>
    <t>июнь 2015г.</t>
  </si>
  <si>
    <t xml:space="preserve">В связи с поздним получением экспертизы на достоверность определения сметной стоимости  аукцион на строительство 1 этапа состоялся 24.08.2015 года с победителем ООО "КапиталСтрой Инвест" 08.09.2015 был заключен гос. контракт, который бьл расторгнут по соглашению сторон. Повторный аукцион состоялся 16.11.2015 года. С победителем ООО "Юсас-Строй" заключен гос. контракт на 1 этап строительства  от 03.12.2015 № 116/15-ГК 
на сумму 192 656,68595 тыс.рублей. Окончание строительства 1 этапа 10.05.2017 </t>
  </si>
  <si>
    <t>2018 год</t>
  </si>
  <si>
    <t xml:space="preserve">Контрольное событие программы разработка проектной документации на строительство объекта Многоквартирный жилой дом поз. 15 в микрорайоне "Северо-Западный" в г. Елизово </t>
  </si>
  <si>
    <t>Заключен муниципальный контракт от 16.06.2014 
№ 0138300000414000107 с ООО "Мастер" 
 на сумму 96 906,1 тыс. рублей.
Объект введен в эксплуатацию</t>
  </si>
  <si>
    <t>декабрь 2016 г.</t>
  </si>
  <si>
    <t>Проведен повторный аукцион заключен муниципальный контракт  от 22.08.2015 года № 0138300000415000642 на выполнения работ по сейсмоусилению с ООО "Армада-Трейд" на сумму  
41 257,33088 тыс. рублей.
Процент технической готовности - 14,2%</t>
  </si>
  <si>
    <t>декабрь 2015 год</t>
  </si>
  <si>
    <t>Аукцион проводился трижды
- 1 аукцион не состоялся по причине не предоставления единственным участником обеспечения исполнения контракта
- по результатам 2-го аукцион была снижена цена на 26 %,  контракт заключен 16.03.2015 г. с ООО «Альпстрой-ДВ»,  контракт расторгнут по причине отказа подрядчика от выполнения работ;
- по результатам третьего аукциона: Подрядчик: ООО «Евразия-Сервис» контракт заключен 18.06.2015 г.           
За нарушения графика производства работ подрядной организацией  контракта расторгнут</t>
  </si>
  <si>
    <t>июнь 2016 год</t>
  </si>
  <si>
    <t>июнь 2015 год</t>
  </si>
  <si>
    <t xml:space="preserve">Департаментом градостроительства и земельных отношений ПКГО (письмом от 25.05.2015 № 01-08-01/2170/15)  работы по сейсмоусилению объекта предложено перенести на 2016 год. </t>
  </si>
  <si>
    <t>04.09.2015 проведен повторный аукционе победитель ООО "Пирамида" с которым заключен государственный контракт от 24.09.2015 № 87/15-ГК на сумму 33 664,0 тыс. рублей. Срок выполнения работ до 01.04.2016 года.</t>
  </si>
  <si>
    <t>Перовый аукцион на выполнение работ по сейсмоусилению не состоялся из-за отсутствия претендентов, повторный аукцион был проведен в июне 2015 года. Гос. контракт заключен 07.07.2015
 № 59/15-ГК с ООО "Легион", на сумму 67 256,31825 тыс. рублей, срок выполнения 15.03.2017</t>
  </si>
  <si>
    <t>из-за отсутствия средств федерального бюджета по ФЦП работы в 2015 году не проводились</t>
  </si>
  <si>
    <t>сентябрь 2016г.</t>
  </si>
  <si>
    <t>Контрольное событие программы получение положительного заключениягосударственной экспертизы на сейсмоусиление    здания Сейсмоусиление здания КГБОУ СПО "Камчатский Колледж искусств" в г.Петропавловск-Камчатский</t>
  </si>
  <si>
    <t>май 2015 г.</t>
  </si>
  <si>
    <t>Положительное заключение экспертизы получено 12.10.2015 года</t>
  </si>
  <si>
    <t>Проектные работы выполнены в 2014 году и получено положительное заключение госэкспертизы. 
Объект не введен в срок (срок-декабрь 2015г.) в связи с поздней поставкой оборудования для трансформаторной подстанции. Подрядчик отрабатывает аванс, строительство продолжается. Объект переходящий на 2016 год, ввод в марте 2016 года.
 ВЕРНУЛИ в БЮДЖЕТ 31 декабря 2015 в общей сумме  с объектом пер. 3-й Рабочий = 500,41402 тыс. руб. 
(в т.ч. 3-й Рабочий - 203,071 70 тыс. руб., 
ул. Октябрьская - 297,34232 тыс. руб.)</t>
  </si>
  <si>
    <t xml:space="preserve">- Администрацией Петропавловск-Камчатского городского округа:
а) малоэтажная жилая застройка по шоссе Восточное на сумму 5 789,05165 тыс. руб. Объект переходящий с 2014 года.Работы выполнены. В 2015 году из краевого бюджета оплачено 4 584,9289 тыс. руб.;
б) малоэтажная жилая застройка в районе ул. 2-я Шевченко на сумму 6 656,92435 тыс. руб. Объект переходящий с 2014 года. Работы выполнены. В 2015 году из краевого бюджета оплачено 5 272,28409 тыс. руб.;
- Вулканным городским поселением заключён муниципальный контракт на разработку проекта планировки территорий с последующим предоставлением земельных участков многодетным семьям на сумму 2 049,25 тыс. руб. Объект переходящий с 2014 года.Работы выполнены. В 2015 году из краевого бюджета оплачено 1 105,5825 тыс.руб.;
- Новолесновским сельским поселением заключено 2 муниципальных  контракта на разработку проектов планировки территорий микрорайонов индивидуальной жилой застройки в 
п. Лесной (1 и 2 очередь) с последующим предоставлением земельных участков многодетным семьям на сумму 366,500 тыс. рублей и 403,94842 тыс. рублей. Объекты переходящие с 2014 года.Работы выполнены. В 2015 году из краевого бюджета оплачено по обеим контрактам 531,60942 тыс.руб;
- Елизовским городским поселением заключён муниципальный контракт на разработку проекта планировки с проектом межевания жилой застройки ул. Песчаная в г. Елизово на сумму 491 324,54 тыс. рублей. Работы выполнены и оплачены.Из краевого бюджета - 486,41129 тыс.руб.;
- Администрацией Быстринского муниципального района заключён муниципальный контракт на разработку проекта планировки с проетом межевания территории в зоне индивидуальной жилой застройки Эссовского сельского поселения на сумму 2037,8524 тыс.руб. Работы выполнены, из краевого бюджета оплачено 2 017,47388 тыс.руб
</t>
  </si>
  <si>
    <t>строительство 2 этапа:
Госконтракт № 43/14 -Гк от 25.09.2014 на сумму - 53 049,44 тыс. руб.
ООО "Мастер" (г. Петропавловск-Камчатский)</t>
  </si>
  <si>
    <t>Соглашение с администрацией Эссовского сельского поселения  № 38 от 14.04.2015 на предоставление субсидии в 2015 году. Адиминстрация в 2015 году не заключила договор на работы по электроснабжению, так как проектная документация не была подготовлена в срок. Средства 2015 года неосвоены.</t>
  </si>
  <si>
    <r>
      <rPr>
        <b/>
        <sz val="7"/>
        <rFont val="Times New Roman"/>
        <family val="1"/>
      </rPr>
      <t xml:space="preserve">Общая готовность объекта - 92%. </t>
    </r>
    <r>
      <rPr>
        <sz val="7"/>
        <rFont val="Times New Roman"/>
        <family val="1"/>
      </rPr>
      <t xml:space="preserve">
Работы на объекте практически завершены полностью. Установлены опоры под трубопроводы, проложено надземно 4,18 км. труб, все трубы опресованы, выполнена теплоизоляция. Проложено 385 м труб в непроходных каналах. выполнен монтаж непроходных каналов подземно - 248,78 м3. Выполнено устройство водосбросных колодцев, камер УТ1 и УТ2 в монолитном исполнении - 67,8 м3. Установлены 2 метал.бака запаса воды. На строительстве здания ЦТП выполнены: фундаменты, монтаж каркаса здания,  устройство  бетонных полов и фундаментов под технологическое оборудование, монтаж стеновых панелей, монтаж кровельных панелей, установка насосов-6 шт.,Полностью установлено тепломеханическое оборудование. Произведен монтаж электросилового оборудования и электрических сетей. Полностью смонтирована система пожарно-охранной сигнализации. Проведены пусконалодные работы тепломеханичекого оборудования, систем автоматизации,пожарно-охранной сигнализации. 
 СРОК окончания работ по мунконтракту - 30 июня 2015 г.
Ведется работа по подготовке объекта и документации к сдаче в эксплуатацию. Объект не сдан в экспуатацию в срок, отставание подрядчика от графика.</t>
    </r>
  </si>
  <si>
    <t>В связи с экономией средств, образовавшейся в результате проведения конкурсных процедур, проведены дополнительные конкурсы и разработаны проекты планировок в Елизовском городском поселении и в Мильковском муниципального района</t>
  </si>
  <si>
    <t xml:space="preserve">По итогам реализации мероприятий Подпрограммы на 31.12.2015 свои жилищные условия улучшили 41 семья, приобретя 2119,5 кв.м. жилья на сумму финансовой поддержки 18 136,995 тыс. рублей. В том числе 3 многодетных семьи улучшили свои жилищные условия, приобретя 208,6 кв. м на сумму финансовой поддержки 2 121,25320 тыс. рублей.
Министерством строительства Камчатского края оптимизированы средства в размере 7 863,005 тыс. рублей.
</t>
  </si>
  <si>
    <t>22 семьи отказались от участия в мероприятиях Программы, по причине увеличения стоимости жилья на вторичном рынке жилья и недостаточных доходов семей для оформления в кредитных организациях ипотечного жилищного кредита</t>
  </si>
  <si>
    <t xml:space="preserve">1. Объекты не введены в срок в связи с нарушением сроков исполнения  обязательств по заключенным муниципальным контрактам (договорам) по объектам:  
- Центральный тепловой пункт мощностью 30 Гкал/час и тепловые сети I-го контура от котельной № 1 до ЦТП в 110 квартале г. Петропавловска-Камчатского;
- Создание объектов инженерной инфраструктуры для 12-квартирного жилого дома по ул. Октябрьская, 30 в пос. Козыревск Камчатского края (в том числе проектные работы).
2. По объекту "18 квартирный трехэтажный жилой дом в с. Эссо Быстринского района Камчатского края. Наружные внеплощадочные сети" муниципальным образованием не разработана в срок проектная документация на строительство сетей электроснабжения. Процедура размещения заказа на строительство сетей не проводилась в связи с отсутствием разработанного и утвержденного проекта.
3. По объекту "Строительство ПС 110/10 кВ "Сероглзка" (проектные работы) проектная документация получила отрицательное заключение. Контракт с исполнителем расторгнут, оплата за ПИР не проводилась, строительство объекта признано нецелесообразным. 
4. По объектам "Строительство ПС 110/10 кВ "Молодежная" (проектные работы)" и "Строительство ПС 110/10 кВ "Тундровая" (проектные работы") заключение госэкспертизы не получено в 2015 году, так как проекты дорабатываются по замечаниям госэкспертизы. Оплата за проектные работы после положительной экспертизы. Оплачен аванс за гос.экспертизу, неиспользованные ассигнования 2015 года возвращены в бюджет. Объекты переходящие на 2016 год.
</t>
  </si>
  <si>
    <t>нет</t>
  </si>
  <si>
    <t>Контрольное событие 1.1: ввод Центрального теплового пункта мощностью 30 Гкал/час и тепловых сетей I-го контура от котельной № 1 до ЦТП в 110 квартале г. Петропавловска-Камчатского в эксплуатацию</t>
  </si>
  <si>
    <t>не добросовестное исполнение обязательств подрядной организации по срокам строительства (отставание от графика работ)</t>
  </si>
  <si>
    <t>Контрольное событие 1.11: ввод объектов инженерной инфраструктуры в п. Усть-Камчатск Усть-Камчатского муниципального района на мысе Погодный в эксплуатацию</t>
  </si>
  <si>
    <t>Дополнительным соглашением к муниципальному договору генподряда срок окончания строительства перенесен на декабрь 2016 г. Объект переходящий на 2016 год.</t>
  </si>
  <si>
    <t>Контрольное событие 1.16: ввод наружных внеплощадочных инженерных сетей для 18 квартирного трехэтажного жилого дома в с. Эссо Быстринского муниципального района в эксплуатацию</t>
  </si>
  <si>
    <t>Муниципальным образованием не разработана в срок проектная документация на строительство сетей электроснабжения. Процедура размещения заказа на строительство сетей не проводилась в связи с отсутствием разработанного и утвержденного проекта</t>
  </si>
  <si>
    <t>Заключение госэкспертизы не получено в 2015 году, так как проект дорабатывается по замечаниям госэкспертизы. Проектная документация разработана в 2015 году и передана на государственную экспертизу. Оплата за выполнение проектных работ будет произведена после получения положительного заключения экспертизы. Неиспользованные ассигнования 2015 года возвращены в бюджет. Объект переходящие на 2016 год.</t>
  </si>
  <si>
    <t>Дополнительно выделено финансирование на строительство 24-х кв. дома в Никольском сельском поселении.</t>
  </si>
  <si>
    <t>в Усть-Камчатском сельском поселении подрядчиком нарушены сроки по вводу в эксплуатацию жилого дома, в этой связи достичь планового показателя не удалось</t>
  </si>
  <si>
    <t>2.1.1.</t>
  </si>
  <si>
    <t>ввод</t>
  </si>
  <si>
    <t>не введен</t>
  </si>
  <si>
    <t>2.1.2.</t>
  </si>
  <si>
    <t>2.1.3.</t>
  </si>
  <si>
    <t>Контрольное событие 2.3: заключение государственного контракта на строительство группы жилой застройки в границах ул. Свердлова и ул. Хуторская в г. Елизово Камчатского края</t>
  </si>
  <si>
    <t>2.1.4.</t>
  </si>
  <si>
    <t>2.1.5.</t>
  </si>
  <si>
    <t>2.1.6.</t>
  </si>
  <si>
    <t xml:space="preserve">ввод </t>
  </si>
  <si>
    <t>введен</t>
  </si>
  <si>
    <t>Аукцион проводился трижды
- 1 аукцион не состоялся по причине не предоставления единственным участником обеспечения исполнения контракта
- по результатам 2-го аукцион была снижена цена на 26 %,  контракт заключен 16.03.2015 г. с ООО «Альпстрой-ДВ»,  контракт расторгнут по причине отказа подрядчика от выполнения работ;
- по результатам третьего аукциона:
Подрядчик: ООО «Евразия-Сервис»
контракт заключен 18.06.2015 г.           
За нарушения графика производства работ подрядной организацией  контракта расторгнут</t>
  </si>
  <si>
    <t>2.3.5.</t>
  </si>
  <si>
    <t xml:space="preserve"> Перовый аукцион на выполнение работ по сейсмоусилению не состоялся из-за отсутствия претендентов, повторный аукцион был проведен в июне 2015 года. Гос. контракт заключен 07.07.2015</t>
  </si>
  <si>
    <t>2.3.7.</t>
  </si>
  <si>
    <t>Исполнителем были затянуты сроки корректировки проектной документации по замечаниям гос. экспертизы</t>
  </si>
  <si>
    <t>Контрольное  событие 2.24: выполнение работ по сейсмоусилению здания КГОУ «Камчатская школа-интернат для детей сирот и детей оставшихся без попечения родителей» по ул. Санаторная, 4 в г. Елизово Камчатского края</t>
  </si>
  <si>
    <t>В конце 2015 года были введены в эксплуатацию пять (общей площадью 12,1 тыс. кв.м.) из девяти запланированных  жилых домов 2-ой очереди Микрорайона жилой застройки в районе Северо-Восточного шоссе г. Петропавловска-Камчатского. Срыв ввода жилых домов в эксплуатацию связан с отставанием от плана выполнения работ подрядчиком Дальспецстрой, у которого перед субподрядными организациями за выполненные работы по строительству 2 и 3 этапов Микрорайона образовалась задолженность</t>
  </si>
  <si>
    <t>Группа жилой застройки в границах ул. Свердлова, ул. Хуторская в г.Елизово Камчатского края</t>
  </si>
  <si>
    <t xml:space="preserve">В связи с поздним получением экспертизы на достоверность определения сметной стоимости  аукцион на строительство 1 этапа состоялся 24.08.2015 года с победителем ООО "КапиталСтрой Инвест" 08.09.2015 был заключен государственный контракт, который бьл расторгнут по соглашению сторон. Повторный аукцион состоялся 16.11.2015 года. С победителем ООО "Юсас-Строй" заключен гос. контракт на 1 этап строительства  от 03.12.2015 № 116/15-ГК </t>
  </si>
  <si>
    <t xml:space="preserve"> Объект был включен в перечень объектов предлагаемых для включения в ФЦП на 2015 год для предоставления субсидии из федерального бюджета бюджетам субъектов РФ. После проведения Минстроем России отбора субъектов РФ, в соответствии с порядком разработанным Минстроем России, средства на строительство не были выделены из федерального бюджета.    Из-за отсутствия средств аукцион не был объявлен</t>
  </si>
  <si>
    <t>2 молодые семьи не реализовали свидетельства о праве на получение социальной выплаты на приобретение жилого помещения или строительство индивидуального жилого дома до истечения срока его действия.</t>
  </si>
  <si>
    <t>01.09.2015</t>
  </si>
  <si>
    <t>31.12.2015</t>
  </si>
  <si>
    <t>6.1. Предоставление молодым семьям - участникам подпрограммы социальных выплат на приобретение жилого помещения или строительство индивидуального жилого дома</t>
  </si>
  <si>
    <t xml:space="preserve">Предоставление на 2015 год субсидии на софинансирование расходных обязательств Камчатского края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 – 2015 годы
</t>
  </si>
  <si>
    <t>второй квартал 2015 года</t>
  </si>
  <si>
    <t>третий квартал 2015 года</t>
  </si>
  <si>
    <t>06.07.2015г. в Минстрой России направлено Соглашение подписанное со стороны Правительства Камчатского края. По не зависящим от Камчатского края причинам, Минстроем России соглашение подписано от 10.08.2015 №05-288/с.    20.08.2015 в бюджет Камчатского края перечислена федеральная субсидия в размере 42 834,900 тыс.руб.</t>
  </si>
  <si>
    <t xml:space="preserve">В государственной программе предусмотрены финансовые средства на приобретение 1 жилого помещения. Еще 2 жилых помещения включены в жилищный фонд социального использования в результате исключения из специализированного жилищного фонда Камчатского края </t>
  </si>
  <si>
    <t>Отсутствие правоустанавливающих документов у граждан на занимаемые жилые помещения</t>
  </si>
  <si>
    <t>Нежелание детей-сирот возвращаться к местам обеспечения жилыми помещениями в муниципальных районах, постоянная корректировка списка детей-сирот  в части изменения места обеспечения на г. Петропавловск-Камчатский, трудоемкость и длительность проведения процедур по приобретению квартир в муниципальную собственность.</t>
  </si>
  <si>
    <t>Отклонений значений показателя (индикатора) нет</t>
  </si>
  <si>
    <t>декабрь</t>
  </si>
  <si>
    <t>январь</t>
  </si>
  <si>
    <t>Министерствво имущественных и земельных отношений, органы местного самоуправления муниципальных образований в Камчатском крае (по согласованию)</t>
  </si>
  <si>
    <t>Министерство      жилищно-коммунального    хозяйства и энергетики Камчатского края</t>
  </si>
  <si>
    <t>Выполнение  государственных  обязательств  по  обеспечению жильем    категорий граждан, установленных  законодательством</t>
  </si>
  <si>
    <t>Государственная программа Камчатского края «Обеспечение доступным и комфортным жильем жителей Камчатского края на 2014 - 2018 годы»</t>
  </si>
  <si>
    <t>Всего по Министерству строительства Камчатского края</t>
  </si>
  <si>
    <t>Всего по Министерству спорта и молодежной политики Камчатского края</t>
  </si>
  <si>
    <t>Всего по Министерству имущественных и земельных отношений Камчатского края</t>
  </si>
  <si>
    <t>Всего по Министерству жилищно-коммунального хозяйства и энергетики Камчатского края</t>
  </si>
  <si>
    <t>Всего по Министерству образования и науки Камчатского края</t>
  </si>
  <si>
    <t>Разработка проектов планировки с проектами межевания территорий поселений и городских округов</t>
  </si>
  <si>
    <t>1.1.2.</t>
  </si>
  <si>
    <t>Внесение изменений в схему территориального планирования Камчатского края</t>
  </si>
  <si>
    <t>1.1.3.</t>
  </si>
  <si>
    <t>1.1.4.</t>
  </si>
  <si>
    <t xml:space="preserve">Строительство линейных коммунальных и энергетических  объектов  в границах поселений и городских округов в Камчатском крае </t>
  </si>
  <si>
    <t>1.2.1.</t>
  </si>
  <si>
    <t>1.2.2.</t>
  </si>
  <si>
    <t>1.2.3.</t>
  </si>
  <si>
    <t>1.3.1.</t>
  </si>
  <si>
    <t>Переселение граждан из аварийного жилищного фонда в Камчатском крае в соответствии с жилищным законодательством</t>
  </si>
  <si>
    <t>1.5.</t>
  </si>
  <si>
    <t>1.5.1.</t>
  </si>
  <si>
    <t>Переселение граждан из аварийных жилых домов и непригодных для проживания жилых помещений в соответствии с жилищным законодательством</t>
  </si>
  <si>
    <t>1.6.</t>
  </si>
  <si>
    <t>за счет средств юридических лиц</t>
  </si>
  <si>
    <t>Кроме того планируемые объемы обязательств федерального бюджета</t>
  </si>
  <si>
    <t>1.6.1.</t>
  </si>
  <si>
    <t>Предоставление молодым семьям - участникам Подпрограммы социальных выплат на приобретение жилого помещения или строительство индивидуального жилого дома</t>
  </si>
  <si>
    <t>1.7.</t>
  </si>
  <si>
    <t>1.7.1.</t>
  </si>
  <si>
    <t>Предоставление социальных выплат отдельным категориям граждан, проживающим в Камчатском крае, для уплаты первоначального взноса по ипотечному жилищному кредиту (займу) на приобретение жилого помещения в Камчатском крае</t>
  </si>
  <si>
    <t>1.7.2.</t>
  </si>
  <si>
    <t>Выпуск информационных материалов о механизме льготного ипотечного жилищного кредитования отдельных категории граждан, проживающих в Камчатском крае</t>
  </si>
  <si>
    <t>1.7.3.</t>
  </si>
  <si>
    <t>Предоставление учителям в возрасте до 35 лет (включительно) общеобразовательных учреждений в Камчатском крае социальных выплат для оплаты первоначального взноса по ипотечному жилищному кредиту (займу) на приобретение жилого помещения в Камчатском крае</t>
  </si>
  <si>
    <t>1.8.</t>
  </si>
  <si>
    <t xml:space="preserve">Подпрограмма 8 «Обеспечение реализации государственной программы» </t>
  </si>
  <si>
    <t>1.8.1.</t>
  </si>
  <si>
    <t>1.9.</t>
  </si>
  <si>
    <t>1.9.1.</t>
  </si>
  <si>
    <t>Приобретение (строительство) жилых помещений в целях обеспечения жилыми помещениями по договорам социального найма граждан отдельных категорий в соответствии с Законом Камчатского края от 31.03.2009 № 253 "О порядке предоставления жилых помещений жилищного фонда Камчатского края по договорам социального найма</t>
  </si>
  <si>
    <t>1.9.2.</t>
  </si>
  <si>
    <t>Формирование жилищного фонда в целях расселения граждан, проживающих в общежитиях, в том числе строительство (участие в долевом строительстве), приобретение жилых помещений для предоставления гражданам, проживающим в общежитиях, жилых помещений для расселения общежитий</t>
  </si>
  <si>
    <t>1.9.3.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</si>
  <si>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специализированного жилищного фонда по договорам найма специализированных жилых помещений</t>
  </si>
  <si>
    <t>1.9.4.</t>
  </si>
  <si>
    <t>Приобретение (строительство) жилых помещений в целях формирования специализированного жилищного фонда Камчатского края</t>
  </si>
  <si>
    <t>1.9.5.</t>
  </si>
  <si>
    <t>Предоставление социальных выплат на приобретение жилых помещений гражданам, в судебном порядке восстановившим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</si>
  <si>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Формирование жилищного фонда в целях реализации полномочий Камчатского края по обеспечению жилыми помещениями по договорам социального найма граждан отдельных категорий в соответствии с законом Камчатского края от 31.03.2009      № 253 «О порядке предоставления жилых помещений жилищного фонда Камчатского края по договорам социального найма»</t>
  </si>
  <si>
    <t xml:space="preserve">в т.ч. за счет остатков средств на 01.01.2015 года   </t>
  </si>
  <si>
    <t xml:space="preserve">в т.ч. за счет остатков средств на 01.01.2015 года   
</t>
  </si>
  <si>
    <t>Количество семей граждан, обеспеченных жилыми помещениями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</si>
  <si>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возмещение части затрат на первоначальный взнос 13 учителям</t>
  </si>
  <si>
    <t>произведена выплата 15 учителям</t>
  </si>
  <si>
    <t>предоставление социальной выплаты 58 гражданам</t>
  </si>
  <si>
    <t>социальная выплата предоставлена 41семье</t>
  </si>
  <si>
    <t>предоставление 89 молодымым семьям социальной выплаты</t>
  </si>
  <si>
    <t>116 молодых семей получили социальную выплату</t>
  </si>
  <si>
    <t>Площадь земельных участков поселений в Камчатском крае, на которые будут разработаны проекты планировки территорий 76,007, га</t>
  </si>
  <si>
    <t>Площадь земельных участков поселений в Камчатском крае, на которые разработаны проекты планировки территорий 134,9844, га</t>
  </si>
  <si>
    <t>Строительство линейных коммунальных и энергетических  объектов  в границах поселений и городских округов в Камчатском крае 8 ед.</t>
  </si>
  <si>
    <t>Строительство линейных коммунальных и энергетических  объектов  в границах поселений и городских округов в Камчатском крае 2 ед</t>
  </si>
  <si>
    <t>Общая площадь жилых помещений, введенных в эксплуатацию для последующего предоставления гражданам, проживающим в многоквартирных домах, сейсмоусиление или реконструкция которых экономически нецелесообразны</t>
  </si>
  <si>
    <t>В связи со срывом сроков ввода в эксплуатацию жилых домов 2-го и 3-го этапов 2-ой очереди Микрорайона жилой застройки в районе Северо-Восточного шоссе г. Петропавловска-Камчатского не удалось переселить граждан из жилых домов сейсмоусиление или реконструкция которых экономически нецелесообразны, количество которых учитывается при расчете данного показателя. В данном показателе учтены только два объекта социальной сферы работы по сейсмо-усилению которых завершились в 2015 году</t>
  </si>
  <si>
    <t>Дифицит сейсмостойкости был ликвидирован по двум социальным объектам вместо 5-ти запланированных. В связи со срывом сроков ввода в эксплуатацию жилых домов 2-го и 3-го этапов 2-ой очереди Микрорайона жилой застройки в районе Северо-Восточного шоссе г. Петропавловска-Камчатского не удалось переселить граждан из жилых домов сейсмоусиление или реконструкция которых экономически нецелесообразны, площадь которых учитывается при расчете данного показателя.</t>
  </si>
  <si>
    <t>Общая площадь зданий и сооружений, по которым ликвидирован дефицит сейсмостойкости 8,9 тыс. кв. м</t>
  </si>
  <si>
    <t xml:space="preserve">Общая площадь зданий и сооружений, по которым ликвидирован дефицит сейсмостойкости 39,5 тыс. кв. м </t>
  </si>
  <si>
    <t>В связи со срывом сроков ввода в эксплуатацию жилых домов 2-го и 3-го этапов 2-ой очереди Микрорайона жилой застройки в районе Северо-Восточного шоссе г. Петропавловска-Камчатского не удалось переселить граждан из жилых домов сейсмоусиление или реконструкция которых экономически нецелесообразны, площадь которых учитывается при расчете данного показателя.</t>
  </si>
  <si>
    <t>Общая площадь жилых помещений, введенных в эксплуатацию для последующего предоставления гражданам, проживающим в многоквартирных домах, сейсмоусиление или реконструкция которых экономически нецелесообразны         28,4 тыс. кв. м</t>
  </si>
  <si>
    <t>Общая площадь жилых помещений, введенных в эксплуатацию для последующего предоставления гражданам, проживающим в многоквартирных домах, сейсмоусиление или реконструкция которых экономически нецелесообразны                  12,1 тыс. кв. м</t>
  </si>
  <si>
    <t>В 2015 году не были введены в эксплуатацию, в соответствии с заключенными договорами, жилые дома 2-го и 3-го этапа 2-ой очереди Микрорайона жилой застройки в районе Северо-Восточного шоссе г. Петропавловска-Камчатского. 
Это связано с отставанием от плана выполнения работ подрядчиком Дальспецстрой, у которого перед субподрядными организациями за выполненные работы по строительству 2 и 3 этапов Микрорайона образовалась задолженность свыше 100 млн. рублей. Субподрядными организациями с сентября месяца работы на объекте не ведутся.</t>
  </si>
  <si>
    <t>В связи со срывом сроков ввода в эксплуатацию жилых домов 2-го и 3-го этапов 2-ой очереди Микрорайона жилой застройки в районе Северо-Восточного шоссе г. Петропавловска-Камчатского в 2015 году были переселены жители только во вновь построенные жилые дома первого этапа (4-ре жилых дома на 136 квартир), которые были введены в эксплуатацию в конце 2014 года</t>
  </si>
  <si>
    <t>В конце 2015 года были введены в эксплуатацию пять (общей площадью 12,1 тыс. кв.м.) из девяти запланиро-ванных  жилых домов  2-ой очереди Микрорайона жилой застройки в районе Северо-Восточного шоссе                            г. Петропавловска-Камчатского. Срыв ввода жилых домов в эксплуатацию связан с тяжелым финансовым положением и, как следствие, арестом расчетных счетов Дальспецстроя. Что привело к  высокой задолженности перед субподрядными организациями, которые приостановили работы на объекте с сентября месяца.</t>
  </si>
  <si>
    <t>Микрорайон жилой застройки в районе Северо-Восточного шоссе г. Петропавловска-Камчатского (2 очередь)          1 этап</t>
  </si>
  <si>
    <t>Количество граждан, переселенных из аварийного жилищного фонда 406 чел.</t>
  </si>
  <si>
    <t>Количество граждан, переселенных из аварийного жилищного фонда 190 чел.</t>
  </si>
  <si>
    <t>В связи с нарушением подрядчиком сроков исполнения  обязательств по заключенным муниципальным контрактам (договорам), в Усть-Камчатском сельском поселении не введены в срок жилые дома. Завершение строительства планируется на 1 квартал 2016 года</t>
  </si>
  <si>
    <t>В связи с нарушением подрядчиком сроков исполнения  обязательств по заключенным муниципальным контрактам (договорам), в Усть-Камчатском сельском поселении не введены в срок жилые дома. В этой связи граждане переселены не в полном объеме</t>
  </si>
  <si>
    <t>Численность граждан, переселенных из аварийного жилищного фонда 76 чел.</t>
  </si>
  <si>
    <t>Численность граждан, переселенных из аварийного жилищного фонда 40 чел.</t>
  </si>
  <si>
    <t>Количество семей граждан, обеспеченных жилыми помещениями 1 ед.</t>
  </si>
  <si>
    <t>Количество семей граждан, обеспеченных жилыми помещениями 3 ед.</t>
  </si>
  <si>
    <t>264 чел.</t>
  </si>
  <si>
    <t>111 чел.</t>
  </si>
  <si>
    <t>январь 2015</t>
  </si>
  <si>
    <t>Основное мероприятие 1.9.5 Предоставление социальных выплат на приобретение жилых помещений гражданам, в судебном порядке восстановивших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</si>
  <si>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 xml:space="preserve">приостановка некоторыми застройщиками строительства жилья в связи с существенным повышением стоимости стройматериалов и тарифов на их перевозку </t>
  </si>
  <si>
    <t xml:space="preserve">расчет произведен на основании статистических данных </t>
  </si>
  <si>
    <t>040</t>
  </si>
  <si>
    <t>046</t>
  </si>
  <si>
    <t>049</t>
  </si>
  <si>
    <t>047</t>
  </si>
  <si>
    <t>041</t>
  </si>
  <si>
    <t>0412</t>
  </si>
  <si>
    <t>0411</t>
  </si>
  <si>
    <t>Контрольное событие 1.8: ввод инженерных сетей микрорайона жилой застройки в п. Лесной Елизовского муниципального района в эксплуатацию</t>
  </si>
  <si>
    <t>Контрольное событие 1.7: заключение государственного контракта на строительство инженерных сетей микрорайона жилой застройки в п. Лесной Елизовского муниципального района</t>
  </si>
  <si>
    <t>Контрольное событие 1.11: заключение муниципального контракта на строительство канализационной насосной станции № 15 в                                                 г. Петропавловск-Камчатский</t>
  </si>
  <si>
    <t>Контрольное событие 1.13: ввод внеплощадочных инженерных сетей в 110 квартале г. Петропавловск-Камчатский в экс-плуатацию</t>
  </si>
  <si>
    <t>сформированы участки</t>
  </si>
  <si>
    <t>договор заключен</t>
  </si>
  <si>
    <t>Положительная экспертиза в 2015 году не получена, т. к. проектная документация дорабатывается по замечаниям государственной экспертизы. Оплата за выполнение проектных работ будет произведена после получения положительного заключения экспертизы.  Объект переходящий на 2016 год</t>
  </si>
  <si>
    <t>Контрольное событие 1.14: получение проектной документации по объекту подготовка инфраструктуры для двухэтажных жилых домов по пер.3-му Рабочему в п. Козыревск Усть-Камчатского муници-пального района (в том числе, проектные работы)</t>
  </si>
  <si>
    <t xml:space="preserve">Подготовка земельных участков под жилую застройку с созданием объектов инженерной инфраструктуры в пос. Усть-Камчатск на мысе Погодный 1, 2, 3 этап </t>
  </si>
  <si>
    <t>Контрольное событие 1.15: заключение муниципального контракта на строительство объекта подготовка инфраструктуры для двухэтажных жилых домов по пер.3-му Рабочему в п. Козыревск Усть-Камчатского муниципального района</t>
  </si>
  <si>
    <t>Контрольное событие 1.16: ввод объектов инфраструктуры для двухэтажных жилых домов по пер.3-му Рабочему в п. Козыревск Усть-Камчатского муници-пального района в эксплуатацию</t>
  </si>
  <si>
    <t>Контрольное событие 1.17: заключение муниципального контракта на строительство объекта подготовка объектов инженерной инфраструктуры для группы жилых домов по ул. Новой в п. Козыревск Усть-Камчатского муниципального района</t>
  </si>
  <si>
    <t>1.2.9.</t>
  </si>
  <si>
    <t>Подготовка объектов инженерной инфраструктуры для группы жилых домов  по ул.Новой в пос. Козыревск Камчатского края (в том числе проектные работы)</t>
  </si>
  <si>
    <t>Контрольное событие 1.30: получение проектной документации по объекту строи-тельство ПС 110/10 кВ «Тундровая» (в том числе проектные работы)</t>
  </si>
  <si>
    <t>Сейсмоусиление здания МАОУ "Средняя общеобразовательная школа № 3 имени А.С. Пушкина" по ул. Зеленая роща, 24 в г.Петропавловск-Камчатский</t>
  </si>
  <si>
    <t xml:space="preserve"> Департаментом градостроительства и земельных отношений ПКГО (письмом от 25.05.2015 № 01-08-01/2170/15)  работы по сейсмоусилению объекта предложено перенести на 2016 год</t>
  </si>
  <si>
    <t>2.3.8.</t>
  </si>
  <si>
    <t xml:space="preserve"> В связи с нарушением Подрядчиком (ООО «Партнеры»), графика производства работ, несоблюдением проекта организации работ в части обеспечения требуемого количества специалистов на строительно-монтажном участке, а также  созданием ситуации, при которой исполнение гос. контракта в предусмотренные сроки невозможно, гос.заказчиком было принято решение о расторжении гос. контракта с целью проведения повторной процедуры отбора подрядчика для завершения работ по сейсмоусилению объекта.
29.07.2015 года гос. контракт расторгнут. 04.09.2015 проведен повторный аукционе. С победителем ООО "Пирамида"  заключен гос. контракт от 24.09.2015 № 87/15-ГК. Срок выполнения работ до 01.04.2016 года</t>
  </si>
  <si>
    <t>2.3.9.</t>
  </si>
  <si>
    <t>2.3.10.</t>
  </si>
  <si>
    <t>2.3.11.</t>
  </si>
  <si>
    <t>3.1.</t>
  </si>
  <si>
    <t xml:space="preserve">Основное мероприятие 1.3.1. Переселение граждан из аварийного жилищного фонда  в Камчатском крае в соответствии с жилищным законодательством </t>
  </si>
  <si>
    <t xml:space="preserve">для участия в мероприятиях было подано только 19 заявлений от учитилей в возрасте до 35 лет (включительно) </t>
  </si>
  <si>
    <t>II. Меры государственного (правового) регулирования, предлагаемые к реализации с учетом положений государственной программы</t>
  </si>
  <si>
    <t>Соглашение между Министерством образования и науки Российской Федерации и Правительством Камчатского края о предоставлении субсидий из федерального бюджета бюджету Камчатского края на возмещение части затрат в связи с предоставлением учителям общеобразовательных организаций ипотечного кредита</t>
  </si>
  <si>
    <t xml:space="preserve">Предоставление на очередной финансовый год субсидии из федерального бюджета бюджету Камчатского края на возмещение части затрат в связи с предоставлением учителям общеобразовательных организаций ипотечного кредита
</t>
  </si>
  <si>
    <t>третий квартал очередного финансового года</t>
  </si>
  <si>
    <t>7.4. Возмещение части затрат на первоначальный взнос по ипотечному кредитованию учителей до 35 лет общеобразовательных учреждений</t>
  </si>
  <si>
    <t>9.3.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специализированного жилищного фонда по договорам найма специализированных жилых помещений</t>
  </si>
  <si>
    <t>Соглашение с Министерством финансов Российской Федерации</t>
  </si>
  <si>
    <t xml:space="preserve">Предоставление в очередном финансовом году субсидии из федерального бюджета бюджету Камчатского края на предоставление жилых помещений детям-сиротам и детям, оставшимся без попечения родителей, лицам из их числа по договорам найма специализированных 
</t>
  </si>
  <si>
    <t>на переходящие объекты второй квартал очередного финансового года;
на вновь начинаемые объекты четвертый квартал очередного финансового года</t>
  </si>
  <si>
    <t>Постановлением Правительства Российской Федерации от 14.07.2015 № 706 внесены изменения в ФЦП, согласно которым исключено распределение субсидий из федерального бюджета по субъектам. В 2015 году и последующие годы реализации ФЦП предоставление субсидии будет носить заявительный характер на конкурсной основе в соответствии с Порядком проведения отбора субъектов РФ для предоставления субсидий из федерального бюджета. В связи с поздним проведением отбора Минстроем России соглашение на вновь начинаемые объекты было заключено 12.10.2015 года</t>
  </si>
  <si>
    <t>предложения отсутствуют</t>
  </si>
  <si>
    <t>0413</t>
  </si>
  <si>
    <t>0414</t>
  </si>
  <si>
    <t>042</t>
  </si>
  <si>
    <t>0421</t>
  </si>
  <si>
    <t>0422</t>
  </si>
  <si>
    <t>0423</t>
  </si>
  <si>
    <t>043</t>
  </si>
  <si>
    <t>0431</t>
  </si>
  <si>
    <t>045</t>
  </si>
  <si>
    <t>0451</t>
  </si>
  <si>
    <t>0461</t>
  </si>
  <si>
    <t>0471</t>
  </si>
  <si>
    <t>0472</t>
  </si>
  <si>
    <t>048</t>
  </si>
  <si>
    <t>0481</t>
  </si>
  <si>
    <t>0491</t>
  </si>
  <si>
    <t>0492</t>
  </si>
  <si>
    <t>0493</t>
  </si>
  <si>
    <t>0494</t>
  </si>
  <si>
    <t>0495</t>
  </si>
  <si>
    <t>Контрольное событие 1.3:  заключение  муниципального контракта на разработку проектной документации инженерной инфраструктуры жилого района  в Пионерском сельском поселении Елизовского муниципального района (в том числе проектные работы)</t>
  </si>
  <si>
    <t>Контрольное событие 1.4: получение проектной документации инженерной инфраструктуры жилого района  в Пионерском сельском поселении Елизовского муниципального района (в том числе проектные работы)</t>
  </si>
  <si>
    <t>В целях эффективного исполнения основного мероприятия, контрольное событие было изменено на "Формирование и постановка на государственный кадастровый учет земельных участков для многодетных семей I и  III очередей строильства жилого микрорайона" контрольное событие выполнено - в августе 2015 года</t>
  </si>
  <si>
    <t>В целях эффективного исполнения основного мероприятия, контрольное событие было изменено на "Заключение договора об осуществлении технологического присоединения к электрическим сетям ОАО "Камчатскэнерго" контрольное событие выполнено - в ноябре 2015 года</t>
  </si>
  <si>
    <t xml:space="preserve">согласно заключенного контракта на технологическое прсоединение к электрическим сетям ОАО "Камчатскэнерго"№ ОТП-00061 от 15.06.2015 срок исполнения - июль 2016 года. Объект переходящий на 2016 год                   </t>
  </si>
  <si>
    <t>Контрольное событие 1.9: заключение контракта на строительство инженерных сетей микрорайона жилой застройки по ул. Вулканной Вулканного городского поселения Елизовского муниципального района</t>
  </si>
  <si>
    <t>аукцион на подрядные работы по строительству КНС прошел 22 апреля 2015, признан не состоявшимся, т.к. подана 1 заявка. Муниципальный контракт заключен 12 мая 2015 года с единственным участником ООО "КАМЭС-ОВК". Срок  исполнения работ - до 30.12.2016 г.</t>
  </si>
  <si>
    <t>Контрольное событие 1.12: ввод сооружения центральный тепловой пункт № 334 и тепловых сетей второго и первого контура инв. № 8299 (реконструкция первого контура на участке от УТП-22 до УТС-12) в микрорайоне Северо-Восток г. Пет-ропавловск-Камчатский в эксплуатацию</t>
  </si>
  <si>
    <t>Контрольное событие 1.29: получение проектной документации по объекту строительство ПС 110/10 кВ «Молодежная» (в том числе, проектные работы)</t>
  </si>
  <si>
    <t>Заключение госэкспертизы не получено в 2015 году, так как проект дорабатывается по замечаниям госэкспертизы. Проектная документация разработана в 2015 году и передана на государственную экспертизу. Оплата за выполнение проектных работ будет произведена после получения положительного заключения экспертизы.  Неиспользованные ассигнования 2015 года возвращены в бюджет. Объект переходящие на 2016 год</t>
  </si>
  <si>
    <t>Исключили из списков строящихся объектов</t>
  </si>
  <si>
    <t>Контрольное событиеь 2.13: заключение муниципального контракта на сейсмоусиление здания МАОУ «Средняя общеобразовательная школа № 3 имени А.С. Пушкина» по                 ул. Зеленая роща, 24 в                                                         г. Петропавловск-Камчатский</t>
  </si>
  <si>
    <t>выданы свидетельства гражданам</t>
  </si>
  <si>
    <t>каждый квартал 2015 года</t>
  </si>
  <si>
    <t xml:space="preserve">Подпрограмма 8  «Обеспечение реализации государственной программы» </t>
  </si>
  <si>
    <t>контрольное событие: реализация госу-дарственной программы своевременно  и в полном объеме</t>
  </si>
  <si>
    <t>ежемесячно в течение очередного финансового года</t>
  </si>
  <si>
    <t>ежемесячно в течение 2015 года</t>
  </si>
  <si>
    <t>22 семьи отказались от участия в мероприятиях Программы, по причине увеличения стоимости недвижимости на вторичном рынке жилья и недостаточных доходов семей для оформления в кредитных организациях ипотечного жилищного кредита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</si>
</sst>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0.00000"/>
    <numFmt numFmtId="170" formatCode="#,##0.0000000"/>
    <numFmt numFmtId="171" formatCode="#,##0.000000"/>
  </numFmts>
  <fonts count="67">
    <font>
      <sz val="10"/>
      <name val="Arial Cyr"/>
      <family val="0"/>
    </font>
    <font>
      <sz val="10"/>
      <name val="Times New Roman"/>
      <family val="1"/>
    </font>
    <font>
      <sz val="12"/>
      <name val="Times New Roman"/>
      <family val="1"/>
    </font>
    <font>
      <sz val="11"/>
      <name val="Times New Roman"/>
      <family val="1"/>
    </font>
    <font>
      <sz val="9"/>
      <name val="Times New Roman"/>
      <family val="1"/>
    </font>
    <font>
      <sz val="7.5"/>
      <name val="Times New Roman"/>
      <family val="1"/>
    </font>
    <font>
      <i/>
      <sz val="7.5"/>
      <name val="Times New Roman"/>
      <family val="1"/>
    </font>
    <font>
      <sz val="8"/>
      <name val="Times New Roman"/>
      <family val="1"/>
    </font>
    <font>
      <i/>
      <sz val="11"/>
      <name val="Times New Roman"/>
      <family val="1"/>
    </font>
    <font>
      <b/>
      <i/>
      <sz val="7.5"/>
      <name val="Times New Roman"/>
      <family val="1"/>
    </font>
    <font>
      <b/>
      <i/>
      <sz val="10"/>
      <name val="Times New Roman"/>
      <family val="1"/>
    </font>
    <font>
      <b/>
      <sz val="7.5"/>
      <name val="Times New Roman"/>
      <family val="1"/>
    </font>
    <font>
      <sz val="7"/>
      <name val="Times New Roman"/>
      <family val="1"/>
    </font>
    <font>
      <b/>
      <sz val="11"/>
      <name val="Times New Roman"/>
      <family val="1"/>
    </font>
    <font>
      <b/>
      <i/>
      <sz val="9"/>
      <name val="Times New Roman"/>
      <family val="1"/>
    </font>
    <font>
      <b/>
      <sz val="9"/>
      <name val="Times New Roman"/>
      <family val="1"/>
    </font>
    <font>
      <i/>
      <sz val="9"/>
      <name val="Times New Roman"/>
      <family val="1"/>
    </font>
    <font>
      <sz val="7.5"/>
      <name val="Arial Cyr"/>
      <family val="0"/>
    </font>
    <font>
      <sz val="8"/>
      <name val="Arial Cyr"/>
      <family val="0"/>
    </font>
    <font>
      <b/>
      <sz val="8"/>
      <name val="Times New Roman"/>
      <family val="1"/>
    </font>
    <font>
      <b/>
      <i/>
      <sz val="11"/>
      <name val="Times New Roman"/>
      <family val="1"/>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indexed="27"/>
      <name val="Times New Roman"/>
      <family val="1"/>
    </font>
    <font>
      <sz val="11"/>
      <color indexed="10"/>
      <name val="Times New Roman"/>
      <family val="1"/>
    </font>
    <font>
      <sz val="9"/>
      <color indexed="8"/>
      <name val="Cambria Math"/>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8" tint="0.7999799847602844"/>
      <name val="Times New Roman"/>
      <family val="1"/>
    </font>
    <font>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FE9AF"/>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5"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325">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vertical="top"/>
    </xf>
    <xf numFmtId="0" fontId="3" fillId="0" borderId="10" xfId="0" applyFont="1" applyBorder="1" applyAlignment="1">
      <alignment horizontal="left" vertical="top" wrapText="1"/>
    </xf>
    <xf numFmtId="0" fontId="3" fillId="0" borderId="0" xfId="0" applyFont="1" applyAlignment="1">
      <alignment horizontal="right"/>
    </xf>
    <xf numFmtId="0" fontId="3" fillId="0" borderId="10" xfId="0" applyFont="1" applyBorder="1" applyAlignment="1">
      <alignment horizontal="center" vertical="top" wrapText="1"/>
    </xf>
    <xf numFmtId="49" fontId="3" fillId="0" borderId="10" xfId="0" applyNumberFormat="1" applyFont="1" applyBorder="1" applyAlignment="1">
      <alignment horizontal="center" vertical="top"/>
    </xf>
    <xf numFmtId="0" fontId="2" fillId="0" borderId="0" xfId="0" applyFont="1" applyAlignment="1">
      <alignment/>
    </xf>
    <xf numFmtId="0" fontId="3" fillId="0" borderId="10" xfId="0" applyFont="1" applyBorder="1" applyAlignment="1">
      <alignment horizontal="center" vertical="center"/>
    </xf>
    <xf numFmtId="0" fontId="8" fillId="0" borderId="0" xfId="0" applyFont="1" applyAlignment="1">
      <alignment vertical="top"/>
    </xf>
    <xf numFmtId="0" fontId="3" fillId="0" borderId="0" xfId="0" applyFont="1" applyAlignment="1">
      <alignment horizontal="center" vertical="top"/>
    </xf>
    <xf numFmtId="0" fontId="3" fillId="0" borderId="0" xfId="0" applyFont="1" applyFill="1" applyAlignment="1">
      <alignment/>
    </xf>
    <xf numFmtId="0" fontId="45" fillId="0" borderId="0" xfId="53" applyAlignment="1">
      <alignment vertical="top" wrapText="1"/>
      <protection/>
    </xf>
    <xf numFmtId="0" fontId="45" fillId="0" borderId="0" xfId="53">
      <alignment/>
      <protection/>
    </xf>
    <xf numFmtId="0" fontId="64" fillId="0" borderId="0" xfId="53" applyFont="1" applyBorder="1" applyAlignment="1">
      <alignment horizontal="center" vertical="center" wrapText="1"/>
      <protection/>
    </xf>
    <xf numFmtId="0" fontId="64" fillId="0" borderId="0" xfId="53" applyFont="1" applyBorder="1" applyAlignment="1">
      <alignment horizontal="right" vertical="center" wrapText="1"/>
      <protection/>
    </xf>
    <xf numFmtId="0" fontId="64" fillId="0" borderId="11" xfId="53" applyFont="1" applyBorder="1" applyAlignment="1">
      <alignment vertical="top" wrapText="1"/>
      <protection/>
    </xf>
    <xf numFmtId="0" fontId="64" fillId="0" borderId="12" xfId="53" applyFont="1" applyBorder="1" applyAlignment="1">
      <alignment vertical="top" wrapText="1"/>
      <protection/>
    </xf>
    <xf numFmtId="0" fontId="64" fillId="0" borderId="13" xfId="53" applyFont="1" applyBorder="1" applyAlignment="1">
      <alignment vertical="top" wrapText="1"/>
      <protection/>
    </xf>
    <xf numFmtId="0" fontId="54" fillId="0" borderId="11" xfId="53" applyFont="1" applyBorder="1" applyAlignment="1">
      <alignment vertical="top" wrapText="1"/>
      <protection/>
    </xf>
    <xf numFmtId="0" fontId="45" fillId="0" borderId="12" xfId="53" applyBorder="1" applyAlignment="1">
      <alignment vertical="top" wrapText="1"/>
      <protection/>
    </xf>
    <xf numFmtId="0" fontId="45" fillId="0" borderId="13" xfId="53" applyBorder="1" applyAlignment="1">
      <alignment vertical="top" wrapText="1"/>
      <protection/>
    </xf>
    <xf numFmtId="0" fontId="54" fillId="0" borderId="14" xfId="53" applyFont="1" applyBorder="1" applyAlignment="1">
      <alignment vertical="top" wrapText="1"/>
      <protection/>
    </xf>
    <xf numFmtId="0" fontId="45" fillId="0" borderId="15" xfId="53" applyBorder="1" applyAlignment="1">
      <alignment vertical="top" wrapText="1"/>
      <protection/>
    </xf>
    <xf numFmtId="0" fontId="45" fillId="0" borderId="16" xfId="53" applyBorder="1" applyAlignment="1">
      <alignment vertical="top" wrapText="1"/>
      <protection/>
    </xf>
    <xf numFmtId="0" fontId="64" fillId="0" borderId="17" xfId="53" applyFont="1" applyBorder="1" applyAlignment="1">
      <alignment vertical="top" wrapText="1"/>
      <protection/>
    </xf>
    <xf numFmtId="0" fontId="64" fillId="0" borderId="18" xfId="53" applyFont="1" applyBorder="1" applyAlignment="1">
      <alignment vertical="top" wrapText="1"/>
      <protection/>
    </xf>
    <xf numFmtId="0" fontId="64" fillId="0" borderId="19" xfId="53" applyFont="1" applyBorder="1" applyAlignment="1">
      <alignment vertical="top" wrapText="1"/>
      <protection/>
    </xf>
    <xf numFmtId="0" fontId="64" fillId="0" borderId="20" xfId="53" applyFont="1" applyBorder="1" applyAlignment="1">
      <alignment horizontal="center" vertical="center" wrapText="1"/>
      <protection/>
    </xf>
    <xf numFmtId="0" fontId="64" fillId="0" borderId="21" xfId="53" applyFont="1" applyBorder="1" applyAlignment="1">
      <alignment horizontal="center" vertical="center" wrapText="1"/>
      <protection/>
    </xf>
    <xf numFmtId="0" fontId="64" fillId="0" borderId="22" xfId="53" applyFont="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horizontal="right"/>
    </xf>
    <xf numFmtId="0" fontId="3" fillId="33" borderId="10" xfId="0" applyFont="1" applyFill="1" applyBorder="1" applyAlignment="1">
      <alignment horizontal="center" vertical="center" wrapText="1"/>
    </xf>
    <xf numFmtId="0" fontId="4" fillId="33" borderId="0" xfId="0" applyFont="1" applyFill="1" applyAlignment="1">
      <alignment/>
    </xf>
    <xf numFmtId="0" fontId="3" fillId="33" borderId="23" xfId="0" applyFont="1" applyFill="1" applyBorder="1" applyAlignment="1">
      <alignment vertical="top" wrapText="1"/>
    </xf>
    <xf numFmtId="0" fontId="3" fillId="33" borderId="10" xfId="0" applyFont="1" applyFill="1" applyBorder="1" applyAlignment="1">
      <alignment horizontal="left" vertical="top"/>
    </xf>
    <xf numFmtId="0" fontId="3" fillId="33" borderId="0" xfId="0" applyFont="1" applyFill="1" applyBorder="1" applyAlignment="1">
      <alignment vertical="top"/>
    </xf>
    <xf numFmtId="49" fontId="3" fillId="33" borderId="10" xfId="0" applyNumberFormat="1" applyFont="1" applyFill="1" applyBorder="1" applyAlignment="1">
      <alignment horizontal="center" vertical="top"/>
    </xf>
    <xf numFmtId="0" fontId="1" fillId="33" borderId="0" xfId="0" applyFont="1" applyFill="1" applyAlignment="1">
      <alignment/>
    </xf>
    <xf numFmtId="0" fontId="1" fillId="33" borderId="0" xfId="0" applyFont="1" applyFill="1" applyAlignment="1">
      <alignment/>
    </xf>
    <xf numFmtId="0" fontId="1"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168" fontId="3" fillId="0" borderId="0" xfId="0" applyNumberFormat="1" applyFont="1" applyFill="1" applyAlignment="1">
      <alignment horizontal="right"/>
    </xf>
    <xf numFmtId="168" fontId="3" fillId="0" borderId="0" xfId="0" applyNumberFormat="1" applyFont="1" applyFill="1" applyAlignment="1">
      <alignment/>
    </xf>
    <xf numFmtId="0" fontId="0" fillId="0" borderId="0" xfId="0" applyFont="1" applyFill="1" applyAlignment="1">
      <alignment/>
    </xf>
    <xf numFmtId="168" fontId="0" fillId="0" borderId="0" xfId="0" applyNumberFormat="1" applyFont="1" applyFill="1" applyAlignment="1">
      <alignment/>
    </xf>
    <xf numFmtId="0" fontId="3" fillId="0" borderId="0" xfId="0" applyFont="1" applyFill="1" applyAlignment="1">
      <alignment horizontal="left"/>
    </xf>
    <xf numFmtId="168" fontId="7" fillId="0" borderId="0" xfId="0" applyNumberFormat="1" applyFont="1" applyFill="1" applyAlignment="1">
      <alignment horizontal="left"/>
    </xf>
    <xf numFmtId="169" fontId="12" fillId="0" borderId="0" xfId="0" applyNumberFormat="1" applyFont="1" applyFill="1" applyAlignment="1">
      <alignment horizontal="left"/>
    </xf>
    <xf numFmtId="168" fontId="3" fillId="0" borderId="0" xfId="0" applyNumberFormat="1" applyFont="1" applyFill="1" applyAlignment="1">
      <alignment horizontal="left"/>
    </xf>
    <xf numFmtId="0" fontId="3" fillId="0" borderId="0" xfId="0" applyFont="1" applyFill="1" applyBorder="1" applyAlignment="1">
      <alignment horizontal="left"/>
    </xf>
    <xf numFmtId="0" fontId="0" fillId="0" borderId="0" xfId="0" applyFont="1" applyFill="1" applyBorder="1" applyAlignment="1">
      <alignment/>
    </xf>
    <xf numFmtId="49" fontId="3" fillId="0" borderId="0" xfId="0" applyNumberFormat="1"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horizontal="left"/>
    </xf>
    <xf numFmtId="49" fontId="3" fillId="0" borderId="0" xfId="0" applyNumberFormat="1" applyFont="1" applyFill="1" applyBorder="1" applyAlignment="1">
      <alignment horizontal="left"/>
    </xf>
    <xf numFmtId="0" fontId="3" fillId="0" borderId="0" xfId="0" applyFont="1" applyFill="1" applyBorder="1" applyAlignment="1">
      <alignment/>
    </xf>
    <xf numFmtId="168" fontId="7" fillId="0" borderId="0" xfId="0" applyNumberFormat="1" applyFont="1" applyFill="1" applyBorder="1" applyAlignment="1">
      <alignment horizontal="left"/>
    </xf>
    <xf numFmtId="0" fontId="5" fillId="0" borderId="10" xfId="0" applyFont="1" applyFill="1" applyBorder="1" applyAlignment="1">
      <alignment horizontal="center" vertical="top" wrapText="1"/>
    </xf>
    <xf numFmtId="168" fontId="5" fillId="0" borderId="0" xfId="0" applyNumberFormat="1" applyFont="1" applyFill="1" applyAlignment="1">
      <alignment/>
    </xf>
    <xf numFmtId="0" fontId="5" fillId="0" borderId="0" xfId="0" applyFont="1" applyFill="1" applyAlignment="1">
      <alignment/>
    </xf>
    <xf numFmtId="168" fontId="5" fillId="0" borderId="0"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horizontal="center" vertical="top"/>
    </xf>
    <xf numFmtId="168" fontId="15" fillId="0" borderId="10" xfId="0" applyNumberFormat="1" applyFont="1" applyFill="1" applyBorder="1" applyAlignment="1">
      <alignment horizontal="right" vertical="top" wrapText="1"/>
    </xf>
    <xf numFmtId="168" fontId="5" fillId="0" borderId="0" xfId="0" applyNumberFormat="1" applyFont="1" applyFill="1" applyBorder="1" applyAlignment="1">
      <alignment horizontal="center" vertical="top"/>
    </xf>
    <xf numFmtId="168" fontId="5" fillId="0" borderId="0" xfId="0" applyNumberFormat="1" applyFont="1" applyFill="1" applyBorder="1" applyAlignment="1">
      <alignment/>
    </xf>
    <xf numFmtId="49" fontId="5" fillId="0" borderId="0" xfId="0" applyNumberFormat="1" applyFont="1" applyFill="1" applyBorder="1" applyAlignment="1">
      <alignment/>
    </xf>
    <xf numFmtId="0" fontId="5" fillId="0" borderId="0" xfId="0" applyFont="1" applyFill="1" applyBorder="1" applyAlignment="1">
      <alignment vertical="top"/>
    </xf>
    <xf numFmtId="0" fontId="5" fillId="0" borderId="0" xfId="0" applyFont="1" applyFill="1" applyAlignment="1">
      <alignment vertical="top"/>
    </xf>
    <xf numFmtId="168" fontId="16" fillId="0" borderId="10" xfId="0" applyNumberFormat="1" applyFont="1" applyFill="1" applyBorder="1" applyAlignment="1">
      <alignment horizontal="right" vertical="top" wrapText="1"/>
    </xf>
    <xf numFmtId="168" fontId="14" fillId="0" borderId="10" xfId="0" applyNumberFormat="1" applyFont="1" applyFill="1" applyBorder="1" applyAlignment="1">
      <alignment horizontal="right" vertical="top" wrapText="1"/>
    </xf>
    <xf numFmtId="168" fontId="5" fillId="0" borderId="0"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left" vertical="top" wrapText="1"/>
    </xf>
    <xf numFmtId="168" fontId="5"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49" fontId="9" fillId="0" borderId="10" xfId="0" applyNumberFormat="1" applyFont="1" applyFill="1" applyBorder="1" applyAlignment="1">
      <alignment horizontal="left" vertical="top" wrapText="1"/>
    </xf>
    <xf numFmtId="168" fontId="5" fillId="0" borderId="10" xfId="0" applyNumberFormat="1" applyFont="1" applyFill="1" applyBorder="1" applyAlignment="1">
      <alignment horizontal="right"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168" fontId="5" fillId="0" borderId="10" xfId="0" applyNumberFormat="1" applyFont="1" applyFill="1" applyBorder="1" applyAlignment="1">
      <alignment horizontal="center" vertical="top" wrapText="1"/>
    </xf>
    <xf numFmtId="168" fontId="5" fillId="0" borderId="0" xfId="0" applyNumberFormat="1" applyFont="1" applyFill="1" applyAlignment="1">
      <alignment vertical="top"/>
    </xf>
    <xf numFmtId="49" fontId="5" fillId="0" borderId="10" xfId="0" applyNumberFormat="1" applyFont="1" applyFill="1" applyBorder="1" applyAlignment="1">
      <alignment vertical="top" wrapText="1"/>
    </xf>
    <xf numFmtId="49" fontId="5" fillId="0" borderId="10" xfId="0" applyNumberFormat="1" applyFont="1" applyFill="1" applyBorder="1" applyAlignment="1">
      <alignment horizontal="left" vertical="top" wrapText="1"/>
    </xf>
    <xf numFmtId="170" fontId="5" fillId="0" borderId="10" xfId="0" applyNumberFormat="1" applyFont="1" applyFill="1" applyBorder="1" applyAlignment="1">
      <alignment horizontal="right" vertical="top" wrapText="1"/>
    </xf>
    <xf numFmtId="49" fontId="5" fillId="0" borderId="24" xfId="0" applyNumberFormat="1" applyFont="1" applyFill="1" applyBorder="1" applyAlignment="1">
      <alignment horizontal="center" vertical="top" wrapText="1"/>
    </xf>
    <xf numFmtId="168" fontId="11" fillId="0" borderId="10" xfId="0" applyNumberFormat="1" applyFont="1" applyFill="1" applyBorder="1" applyAlignment="1">
      <alignment horizontal="right" vertical="top" wrapText="1"/>
    </xf>
    <xf numFmtId="0"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justify" vertical="top"/>
    </xf>
    <xf numFmtId="168" fontId="5" fillId="0" borderId="0" xfId="0" applyNumberFormat="1" applyFont="1" applyFill="1" applyBorder="1" applyAlignment="1">
      <alignment horizontal="right" vertical="top" wrapText="1"/>
    </xf>
    <xf numFmtId="168" fontId="5" fillId="0" borderId="25" xfId="0" applyNumberFormat="1" applyFont="1" applyFill="1" applyBorder="1" applyAlignment="1">
      <alignment horizontal="center" vertical="top"/>
    </xf>
    <xf numFmtId="168" fontId="5" fillId="0" borderId="0" xfId="0" applyNumberFormat="1" applyFont="1" applyFill="1" applyBorder="1" applyAlignment="1">
      <alignment vertical="top"/>
    </xf>
    <xf numFmtId="49" fontId="11" fillId="0" borderId="10" xfId="0" applyNumberFormat="1" applyFont="1" applyFill="1" applyBorder="1" applyAlignment="1">
      <alignment horizontal="center" vertical="center" wrapText="1"/>
    </xf>
    <xf numFmtId="49" fontId="9" fillId="0" borderId="26" xfId="0" applyNumberFormat="1" applyFont="1" applyFill="1" applyBorder="1" applyAlignment="1">
      <alignment horizontal="left" vertical="top" wrapText="1"/>
    </xf>
    <xf numFmtId="49" fontId="9" fillId="0" borderId="23" xfId="0" applyNumberFormat="1" applyFont="1" applyFill="1" applyBorder="1" applyAlignment="1">
      <alignment horizontal="left" vertical="top" wrapText="1"/>
    </xf>
    <xf numFmtId="168" fontId="14" fillId="0" borderId="10" xfId="0" applyNumberFormat="1" applyFont="1" applyFill="1" applyBorder="1" applyAlignment="1">
      <alignment horizontal="center" vertical="top" wrapText="1"/>
    </xf>
    <xf numFmtId="168" fontId="11" fillId="0" borderId="10" xfId="0" applyNumberFormat="1" applyFont="1" applyFill="1" applyBorder="1" applyAlignment="1">
      <alignment horizontal="center" vertical="center" wrapText="1"/>
    </xf>
    <xf numFmtId="168" fontId="11" fillId="0"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justify" vertical="center"/>
    </xf>
    <xf numFmtId="168" fontId="5" fillId="0" borderId="27" xfId="0" applyNumberFormat="1" applyFont="1" applyFill="1" applyBorder="1" applyAlignment="1">
      <alignment horizontal="center" vertical="top" wrapText="1"/>
    </xf>
    <xf numFmtId="0" fontId="6" fillId="0" borderId="24" xfId="0" applyFont="1" applyFill="1" applyBorder="1" applyAlignment="1">
      <alignment horizontal="left" vertical="top" wrapText="1"/>
    </xf>
    <xf numFmtId="168" fontId="5" fillId="0" borderId="24" xfId="0" applyNumberFormat="1" applyFont="1" applyFill="1" applyBorder="1" applyAlignment="1">
      <alignment horizontal="center" vertical="top" wrapText="1"/>
    </xf>
    <xf numFmtId="0" fontId="5" fillId="0" borderId="24" xfId="0" applyFont="1" applyFill="1" applyBorder="1" applyAlignment="1">
      <alignment horizontal="center" vertical="top" wrapText="1"/>
    </xf>
    <xf numFmtId="49" fontId="5" fillId="0" borderId="24" xfId="0" applyNumberFormat="1" applyFont="1" applyFill="1" applyBorder="1" applyAlignment="1">
      <alignment horizontal="center" vertical="top"/>
    </xf>
    <xf numFmtId="0" fontId="5" fillId="0" borderId="24" xfId="0" applyNumberFormat="1" applyFont="1" applyFill="1" applyBorder="1" applyAlignment="1">
      <alignment horizontal="left" vertical="top" wrapText="1"/>
    </xf>
    <xf numFmtId="171" fontId="5" fillId="0" borderId="10" xfId="0" applyNumberFormat="1" applyFont="1" applyFill="1" applyBorder="1" applyAlignment="1">
      <alignment horizontal="center" vertical="top" wrapText="1"/>
    </xf>
    <xf numFmtId="49" fontId="5" fillId="0" borderId="10" xfId="0" applyNumberFormat="1" applyFont="1" applyFill="1" applyBorder="1" applyAlignment="1">
      <alignment vertical="top"/>
    </xf>
    <xf numFmtId="168" fontId="14" fillId="0" borderId="10" xfId="0" applyNumberFormat="1" applyFont="1" applyFill="1" applyBorder="1" applyAlignment="1">
      <alignment horizontal="right" wrapText="1"/>
    </xf>
    <xf numFmtId="168" fontId="7" fillId="0" borderId="0" xfId="0" applyNumberFormat="1" applyFont="1" applyFill="1" applyAlignment="1">
      <alignment/>
    </xf>
    <xf numFmtId="168" fontId="17" fillId="0" borderId="0" xfId="0" applyNumberFormat="1" applyFont="1" applyFill="1" applyAlignment="1">
      <alignment/>
    </xf>
    <xf numFmtId="168" fontId="5" fillId="0" borderId="10" xfId="0" applyNumberFormat="1" applyFont="1" applyFill="1" applyBorder="1" applyAlignment="1">
      <alignment horizontal="right" wrapText="1"/>
    </xf>
    <xf numFmtId="14" fontId="5" fillId="0" borderId="10" xfId="0" applyNumberFormat="1" applyFont="1" applyFill="1" applyBorder="1" applyAlignment="1">
      <alignment/>
    </xf>
    <xf numFmtId="168" fontId="18" fillId="0" borderId="0" xfId="0" applyNumberFormat="1" applyFont="1" applyFill="1" applyAlignment="1">
      <alignment/>
    </xf>
    <xf numFmtId="49" fontId="14"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top" wrapText="1"/>
    </xf>
    <xf numFmtId="0" fontId="14" fillId="0" borderId="10" xfId="0" applyFont="1" applyFill="1" applyBorder="1" applyAlignment="1">
      <alignment horizontal="left" vertical="top" wrapText="1"/>
    </xf>
    <xf numFmtId="168" fontId="14" fillId="0" borderId="10" xfId="0" applyNumberFormat="1" applyFont="1" applyFill="1" applyBorder="1" applyAlignment="1">
      <alignment horizontal="left" vertical="top" wrapText="1"/>
    </xf>
    <xf numFmtId="168" fontId="10" fillId="0" borderId="10" xfId="0" applyNumberFormat="1" applyFont="1" applyFill="1" applyBorder="1" applyAlignment="1">
      <alignment horizontal="right" vertical="top" wrapText="1"/>
    </xf>
    <xf numFmtId="49" fontId="5" fillId="0" borderId="10" xfId="0" applyNumberFormat="1" applyFont="1" applyFill="1" applyBorder="1" applyAlignment="1">
      <alignment/>
    </xf>
    <xf numFmtId="168" fontId="5" fillId="0" borderId="10" xfId="0" applyNumberFormat="1" applyFont="1" applyFill="1" applyBorder="1" applyAlignment="1">
      <alignment vertical="top" wrapText="1"/>
    </xf>
    <xf numFmtId="0" fontId="3" fillId="0" borderId="10" xfId="0" applyFont="1" applyFill="1" applyBorder="1" applyAlignment="1">
      <alignment horizontal="left" vertical="top" wrapText="1"/>
    </xf>
    <xf numFmtId="49" fontId="5" fillId="0" borderId="10" xfId="0" applyNumberFormat="1" applyFont="1" applyFill="1" applyBorder="1" applyAlignment="1">
      <alignment horizontal="justify" vertical="top" wrapText="1"/>
    </xf>
    <xf numFmtId="49" fontId="5" fillId="0" borderId="27" xfId="0" applyNumberFormat="1" applyFont="1" applyFill="1" applyBorder="1" applyAlignment="1">
      <alignment horizontal="center" vertical="top"/>
    </xf>
    <xf numFmtId="0" fontId="5" fillId="0" borderId="24" xfId="0" applyNumberFormat="1" applyFont="1" applyFill="1" applyBorder="1" applyAlignment="1">
      <alignment horizontal="center" vertical="top" wrapText="1"/>
    </xf>
    <xf numFmtId="0" fontId="3" fillId="0" borderId="0" xfId="0" applyFont="1" applyFill="1" applyAlignment="1">
      <alignment horizontal="right"/>
    </xf>
    <xf numFmtId="0" fontId="13" fillId="0" borderId="10" xfId="0" applyFont="1" applyFill="1" applyBorder="1" applyAlignment="1">
      <alignment horizontal="left" vertical="top" wrapText="1"/>
    </xf>
    <xf numFmtId="49" fontId="3" fillId="0" borderId="10" xfId="0" applyNumberFormat="1" applyFont="1" applyFill="1" applyBorder="1" applyAlignment="1">
      <alignment horizontal="center" vertical="top"/>
    </xf>
    <xf numFmtId="0" fontId="1" fillId="0" borderId="0" xfId="0" applyFont="1" applyFill="1" applyAlignment="1">
      <alignment/>
    </xf>
    <xf numFmtId="0" fontId="3" fillId="0" borderId="0" xfId="0" applyFont="1" applyFill="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center"/>
    </xf>
    <xf numFmtId="0" fontId="3" fillId="0" borderId="0" xfId="0" applyFont="1" applyFill="1" applyAlignment="1">
      <alignment vertical="top"/>
    </xf>
    <xf numFmtId="49" fontId="13"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vertical="top"/>
    </xf>
    <xf numFmtId="49" fontId="3"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4" fillId="0" borderId="0" xfId="0" applyFont="1" applyFill="1" applyAlignment="1">
      <alignment/>
    </xf>
    <xf numFmtId="2" fontId="3" fillId="0" borderId="10" xfId="0" applyNumberFormat="1" applyFont="1" applyFill="1" applyBorder="1" applyAlignment="1">
      <alignment horizontal="left" vertical="top" wrapText="1"/>
    </xf>
    <xf numFmtId="0" fontId="3" fillId="0" borderId="26" xfId="0" applyFont="1" applyFill="1" applyBorder="1" applyAlignment="1">
      <alignment horizontal="center" vertical="top" wrapText="1"/>
    </xf>
    <xf numFmtId="49" fontId="3" fillId="0" borderId="10" xfId="0" applyNumberFormat="1" applyFont="1" applyBorder="1" applyAlignment="1">
      <alignment horizontal="center" vertical="top" wrapText="1"/>
    </xf>
    <xf numFmtId="0" fontId="3" fillId="0" borderId="10" xfId="0" applyFont="1" applyFill="1" applyBorder="1" applyAlignment="1">
      <alignment horizontal="left" vertical="center" wrapText="1"/>
    </xf>
    <xf numFmtId="0" fontId="3" fillId="33" borderId="0" xfId="0" applyFont="1" applyFill="1" applyBorder="1" applyAlignment="1">
      <alignment horizontal="center" vertical="top" wrapText="1"/>
    </xf>
    <xf numFmtId="0" fontId="3" fillId="33" borderId="0" xfId="0" applyFont="1" applyFill="1" applyBorder="1" applyAlignment="1">
      <alignment horizontal="left" vertical="top" wrapText="1"/>
    </xf>
    <xf numFmtId="0" fontId="3" fillId="33" borderId="0" xfId="0" applyFont="1" applyFill="1" applyBorder="1" applyAlignment="1">
      <alignment vertical="top" wrapText="1"/>
    </xf>
    <xf numFmtId="49" fontId="3" fillId="33" borderId="0" xfId="0" applyNumberFormat="1" applyFont="1" applyFill="1" applyBorder="1" applyAlignment="1">
      <alignment horizontal="center" vertical="top"/>
    </xf>
    <xf numFmtId="0" fontId="3" fillId="33" borderId="0" xfId="0" applyFont="1" applyFill="1" applyBorder="1" applyAlignment="1">
      <alignment/>
    </xf>
    <xf numFmtId="0" fontId="3" fillId="0" borderId="10" xfId="0" applyFont="1" applyFill="1" applyBorder="1" applyAlignment="1">
      <alignment vertical="top" wrapText="1"/>
    </xf>
    <xf numFmtId="0" fontId="3" fillId="0" borderId="10" xfId="0" applyFont="1" applyFill="1" applyBorder="1" applyAlignment="1">
      <alignment horizontal="left" vertical="top"/>
    </xf>
    <xf numFmtId="49" fontId="3" fillId="0" borderId="10" xfId="0" applyNumberFormat="1" applyFont="1" applyFill="1" applyBorder="1" applyAlignment="1">
      <alignment horizontal="left" vertical="top"/>
    </xf>
    <xf numFmtId="0" fontId="3" fillId="0" borderId="23" xfId="0" applyFont="1" applyFill="1" applyBorder="1" applyAlignment="1">
      <alignment vertical="top"/>
    </xf>
    <xf numFmtId="168" fontId="3" fillId="0" borderId="0" xfId="0" applyNumberFormat="1" applyFont="1" applyFill="1" applyBorder="1" applyAlignment="1">
      <alignment horizontal="left"/>
    </xf>
    <xf numFmtId="0" fontId="3" fillId="0" borderId="0" xfId="0" applyFont="1" applyFill="1" applyBorder="1" applyAlignment="1">
      <alignment vertical="top"/>
    </xf>
    <xf numFmtId="4" fontId="3" fillId="0" borderId="0" xfId="0" applyNumberFormat="1" applyFont="1" applyFill="1" applyBorder="1" applyAlignment="1">
      <alignment horizontal="left"/>
    </xf>
    <xf numFmtId="0" fontId="3" fillId="0" borderId="28" xfId="0" applyFont="1" applyFill="1" applyBorder="1" applyAlignment="1">
      <alignment vertical="top"/>
    </xf>
    <xf numFmtId="0" fontId="3" fillId="0" borderId="27" xfId="0" applyFont="1" applyFill="1" applyBorder="1" applyAlignment="1">
      <alignment vertical="top"/>
    </xf>
    <xf numFmtId="168" fontId="3" fillId="33" borderId="10" xfId="0" applyNumberFormat="1" applyFont="1" applyFill="1" applyBorder="1" applyAlignment="1">
      <alignment horizontal="center" vertical="top"/>
    </xf>
    <xf numFmtId="168" fontId="3" fillId="0" borderId="10" xfId="0" applyNumberFormat="1" applyFont="1" applyFill="1" applyBorder="1" applyAlignment="1">
      <alignment horizontal="center" vertical="top"/>
    </xf>
    <xf numFmtId="0" fontId="3" fillId="0" borderId="23" xfId="0" applyFont="1" applyFill="1" applyBorder="1" applyAlignment="1">
      <alignment horizontal="center" vertical="top"/>
    </xf>
    <xf numFmtId="0" fontId="3" fillId="33" borderId="10" xfId="0" applyFont="1" applyFill="1" applyBorder="1" applyAlignment="1">
      <alignment horizontal="center" vertical="top"/>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68" fontId="65" fillId="0" borderId="10" xfId="0" applyNumberFormat="1" applyFont="1" applyFill="1" applyBorder="1" applyAlignment="1">
      <alignment horizontal="center" vertical="top"/>
    </xf>
    <xf numFmtId="0" fontId="3" fillId="0" borderId="0" xfId="0" applyFont="1" applyFill="1" applyBorder="1" applyAlignment="1">
      <alignment/>
    </xf>
    <xf numFmtId="0" fontId="1" fillId="0" borderId="0" xfId="0" applyFont="1" applyFill="1" applyAlignment="1">
      <alignment/>
    </xf>
    <xf numFmtId="49" fontId="3" fillId="33" borderId="10" xfId="0" applyNumberFormat="1" applyFont="1" applyFill="1" applyBorder="1" applyAlignment="1">
      <alignment horizontal="left" vertical="top"/>
    </xf>
    <xf numFmtId="0" fontId="13" fillId="0" borderId="10" xfId="0" applyFont="1" applyFill="1" applyBorder="1" applyAlignment="1">
      <alignment horizontal="center" vertical="top" wrapText="1"/>
    </xf>
    <xf numFmtId="0" fontId="3" fillId="34" borderId="10" xfId="0" applyFont="1" applyFill="1" applyBorder="1" applyAlignment="1">
      <alignment horizontal="center" vertical="top"/>
    </xf>
    <xf numFmtId="0" fontId="3" fillId="34" borderId="10" xfId="0" applyFont="1" applyFill="1" applyBorder="1" applyAlignment="1">
      <alignment horizontal="left" vertical="top"/>
    </xf>
    <xf numFmtId="0" fontId="3" fillId="34" borderId="10" xfId="0" applyFont="1" applyFill="1" applyBorder="1" applyAlignment="1">
      <alignment horizontal="center" vertical="top" wrapText="1"/>
    </xf>
    <xf numFmtId="0" fontId="3" fillId="34" borderId="10" xfId="0" applyFont="1" applyFill="1" applyBorder="1" applyAlignment="1">
      <alignment horizontal="left" vertical="top" wrapText="1"/>
    </xf>
    <xf numFmtId="0" fontId="3" fillId="34" borderId="0" xfId="0" applyFont="1" applyFill="1" applyAlignment="1">
      <alignment vertical="top"/>
    </xf>
    <xf numFmtId="0" fontId="3" fillId="34" borderId="27" xfId="0" applyFont="1" applyFill="1" applyBorder="1" applyAlignment="1">
      <alignment horizontal="center" vertical="top"/>
    </xf>
    <xf numFmtId="0" fontId="3" fillId="34" borderId="24" xfId="0" applyFont="1" applyFill="1" applyBorder="1" applyAlignment="1">
      <alignment horizontal="center" vertical="top"/>
    </xf>
    <xf numFmtId="0" fontId="3" fillId="0" borderId="27" xfId="0" applyFont="1" applyFill="1" applyBorder="1" applyAlignment="1">
      <alignment horizontal="center" vertical="top" wrapText="1"/>
    </xf>
    <xf numFmtId="49" fontId="3" fillId="35" borderId="10" xfId="0" applyNumberFormat="1" applyFont="1" applyFill="1" applyBorder="1" applyAlignment="1">
      <alignment horizontal="left" vertical="top" wrapText="1"/>
    </xf>
    <xf numFmtId="49" fontId="66" fillId="0" borderId="10" xfId="0" applyNumberFormat="1" applyFont="1" applyFill="1" applyBorder="1" applyAlignment="1">
      <alignment horizontal="left" vertical="top" wrapText="1"/>
    </xf>
    <xf numFmtId="0" fontId="3" fillId="35" borderId="10" xfId="0" applyFont="1" applyFill="1" applyBorder="1" applyAlignment="1">
      <alignment horizontal="left" vertical="top" wrapText="1"/>
    </xf>
    <xf numFmtId="49" fontId="3" fillId="35"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left" vertical="top" wrapText="1"/>
    </xf>
    <xf numFmtId="49" fontId="5" fillId="0" borderId="27" xfId="0" applyNumberFormat="1" applyFont="1" applyFill="1" applyBorder="1" applyAlignment="1">
      <alignment horizontal="left" vertical="top" wrapText="1"/>
    </xf>
    <xf numFmtId="49" fontId="5" fillId="0" borderId="29" xfId="0" applyNumberFormat="1" applyFont="1" applyFill="1" applyBorder="1" applyAlignment="1">
      <alignment horizontal="left" vertical="top" wrapText="1"/>
    </xf>
    <xf numFmtId="49" fontId="5" fillId="0" borderId="24" xfId="0" applyNumberFormat="1"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0" fontId="5" fillId="0" borderId="0" xfId="0" applyNumberFormat="1" applyFont="1" applyFill="1" applyBorder="1" applyAlignment="1">
      <alignment horizontal="center" vertical="top"/>
    </xf>
    <xf numFmtId="0" fontId="5" fillId="0" borderId="10" xfId="0" applyNumberFormat="1" applyFont="1" applyFill="1" applyBorder="1" applyAlignment="1">
      <alignment horizontal="center" vertical="top" wrapText="1"/>
    </xf>
    <xf numFmtId="168" fontId="5" fillId="0" borderId="0" xfId="0" applyNumberFormat="1" applyFont="1" applyFill="1" applyBorder="1" applyAlignment="1">
      <alignment horizontal="center" vertical="top"/>
    </xf>
    <xf numFmtId="2" fontId="5" fillId="0" borderId="10" xfId="0" applyNumberFormat="1" applyFont="1" applyFill="1" applyBorder="1" applyAlignment="1">
      <alignment horizontal="center" vertical="top" wrapText="1"/>
    </xf>
    <xf numFmtId="49" fontId="7" fillId="0" borderId="27" xfId="0" applyNumberFormat="1" applyFont="1" applyFill="1" applyBorder="1" applyAlignment="1">
      <alignment horizontal="center" vertical="top" wrapText="1"/>
    </xf>
    <xf numFmtId="49" fontId="7" fillId="0" borderId="29" xfId="0" applyNumberFormat="1" applyFont="1" applyFill="1" applyBorder="1" applyAlignment="1">
      <alignment horizontal="center" vertical="top" wrapText="1"/>
    </xf>
    <xf numFmtId="49" fontId="7" fillId="0" borderId="24"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14" fillId="0" borderId="10" xfId="0" applyNumberFormat="1" applyFont="1" applyFill="1" applyBorder="1" applyAlignment="1">
      <alignment horizontal="left" vertical="top" wrapText="1"/>
    </xf>
    <xf numFmtId="0" fontId="5" fillId="0" borderId="29"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9" xfId="0" applyFont="1" applyFill="1" applyBorder="1" applyAlignment="1">
      <alignment horizontal="left" vertical="top" wrapText="1"/>
    </xf>
    <xf numFmtId="0" fontId="5" fillId="0" borderId="24" xfId="0" applyFont="1" applyFill="1" applyBorder="1" applyAlignment="1">
      <alignment horizontal="left" vertical="top" wrapText="1"/>
    </xf>
    <xf numFmtId="49" fontId="15" fillId="0" borderId="10" xfId="0" applyNumberFormat="1" applyFont="1" applyFill="1" applyBorder="1" applyAlignment="1">
      <alignment horizontal="center" wrapText="1"/>
    </xf>
    <xf numFmtId="0" fontId="5" fillId="0" borderId="27" xfId="0" applyFont="1" applyFill="1" applyBorder="1" applyAlignment="1">
      <alignment horizontal="center" vertical="top" wrapText="1"/>
    </xf>
    <xf numFmtId="0" fontId="5" fillId="0" borderId="10" xfId="0" applyNumberFormat="1" applyFont="1" applyFill="1" applyBorder="1" applyAlignment="1">
      <alignment horizontal="left" vertical="top" wrapText="1"/>
    </xf>
    <xf numFmtId="49" fontId="5" fillId="0" borderId="27" xfId="0" applyNumberFormat="1" applyFont="1" applyFill="1" applyBorder="1" applyAlignment="1">
      <alignment horizontal="center" vertical="top"/>
    </xf>
    <xf numFmtId="49" fontId="5" fillId="0" borderId="29" xfId="0" applyNumberFormat="1" applyFont="1" applyFill="1" applyBorder="1" applyAlignment="1">
      <alignment horizontal="center" vertical="top"/>
    </xf>
    <xf numFmtId="49" fontId="5" fillId="0" borderId="24" xfId="0" applyNumberFormat="1" applyFont="1" applyFill="1" applyBorder="1" applyAlignment="1">
      <alignment horizontal="center" vertical="top"/>
    </xf>
    <xf numFmtId="49" fontId="9" fillId="0" borderId="26" xfId="0" applyNumberFormat="1" applyFont="1" applyFill="1" applyBorder="1" applyAlignment="1">
      <alignment horizontal="left" vertical="top" wrapText="1"/>
    </xf>
    <xf numFmtId="49" fontId="9" fillId="0" borderId="23" xfId="0" applyNumberFormat="1" applyFont="1" applyFill="1" applyBorder="1" applyAlignment="1">
      <alignment horizontal="left" vertical="top" wrapText="1"/>
    </xf>
    <xf numFmtId="49" fontId="1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distributed" vertical="top"/>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4" xfId="0" applyNumberFormat="1" applyFont="1" applyFill="1" applyBorder="1" applyAlignment="1">
      <alignment horizontal="center" vertical="top" wrapText="1"/>
    </xf>
    <xf numFmtId="0" fontId="14" fillId="0" borderId="10" xfId="0" applyNumberFormat="1" applyFont="1" applyFill="1" applyBorder="1" applyAlignment="1">
      <alignment horizontal="center" wrapText="1"/>
    </xf>
    <xf numFmtId="0" fontId="5" fillId="0" borderId="10" xfId="0" applyNumberFormat="1" applyFont="1" applyFill="1" applyBorder="1" applyAlignment="1">
      <alignment horizontal="center" vertical="center"/>
    </xf>
    <xf numFmtId="14"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5" fillId="0" borderId="10" xfId="0" applyNumberFormat="1" applyFont="1" applyFill="1" applyBorder="1" applyAlignment="1">
      <alignment horizontal="center" vertical="top"/>
    </xf>
    <xf numFmtId="0" fontId="9"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top"/>
    </xf>
    <xf numFmtId="0" fontId="5" fillId="0" borderId="27" xfId="0" applyNumberFormat="1" applyFont="1" applyFill="1" applyBorder="1" applyAlignment="1">
      <alignment horizontal="center" vertical="top" wrapText="1"/>
    </xf>
    <xf numFmtId="0" fontId="5" fillId="0" borderId="29" xfId="0" applyNumberFormat="1" applyFont="1" applyFill="1" applyBorder="1" applyAlignment="1">
      <alignment horizontal="center" vertical="top" wrapText="1"/>
    </xf>
    <xf numFmtId="0" fontId="5" fillId="0" borderId="24" xfId="0" applyNumberFormat="1" applyFont="1" applyFill="1" applyBorder="1" applyAlignment="1">
      <alignment horizontal="center" vertical="top" wrapText="1"/>
    </xf>
    <xf numFmtId="0" fontId="5" fillId="0" borderId="10" xfId="0" applyNumberFormat="1" applyFont="1" applyFill="1" applyBorder="1" applyAlignment="1">
      <alignment horizontal="justify" vertical="top"/>
    </xf>
    <xf numFmtId="49" fontId="5" fillId="0" borderId="10" xfId="0" applyNumberFormat="1" applyFont="1" applyFill="1" applyBorder="1" applyAlignment="1">
      <alignment horizontal="justify" vertical="top" wrapText="1"/>
    </xf>
    <xf numFmtId="49" fontId="5" fillId="0" borderId="10" xfId="0" applyNumberFormat="1" applyFont="1" applyFill="1" applyBorder="1" applyAlignment="1">
      <alignment horizontal="justify" vertical="top"/>
    </xf>
    <xf numFmtId="49" fontId="5" fillId="0" borderId="10" xfId="0" applyNumberFormat="1" applyFont="1" applyFill="1" applyBorder="1" applyAlignment="1">
      <alignment horizontal="left" vertical="top" wrapText="1"/>
    </xf>
    <xf numFmtId="49" fontId="5" fillId="0" borderId="27" xfId="0" applyNumberFormat="1" applyFont="1" applyFill="1" applyBorder="1" applyAlignment="1">
      <alignment horizontal="center" vertical="top" wrapText="1"/>
    </xf>
    <xf numFmtId="49" fontId="5" fillId="0" borderId="10" xfId="0" applyNumberFormat="1" applyFont="1" applyFill="1" applyBorder="1" applyAlignment="1">
      <alignment horizontal="left" vertical="top"/>
    </xf>
    <xf numFmtId="49" fontId="5" fillId="0" borderId="27" xfId="0" applyNumberFormat="1" applyFont="1" applyFill="1" applyBorder="1" applyAlignment="1">
      <alignment horizontal="left" vertical="top"/>
    </xf>
    <xf numFmtId="49" fontId="9" fillId="0" borderId="27" xfId="0" applyNumberFormat="1" applyFont="1" applyFill="1" applyBorder="1" applyAlignment="1">
      <alignment horizontal="left" vertical="top" wrapText="1"/>
    </xf>
    <xf numFmtId="49" fontId="14" fillId="0" borderId="26" xfId="0" applyNumberFormat="1" applyFont="1" applyFill="1" applyBorder="1" applyAlignment="1">
      <alignment horizontal="center" vertical="top" wrapText="1"/>
    </xf>
    <xf numFmtId="49" fontId="14" fillId="0" borderId="30" xfId="0" applyNumberFormat="1" applyFont="1" applyFill="1" applyBorder="1" applyAlignment="1">
      <alignment horizontal="center" vertical="top" wrapText="1"/>
    </xf>
    <xf numFmtId="49" fontId="14" fillId="0" borderId="23" xfId="0" applyNumberFormat="1" applyFont="1" applyFill="1" applyBorder="1" applyAlignment="1">
      <alignment horizontal="center" vertical="top" wrapText="1"/>
    </xf>
    <xf numFmtId="49" fontId="14" fillId="0" borderId="26" xfId="0" applyNumberFormat="1" applyFont="1" applyFill="1" applyBorder="1" applyAlignment="1">
      <alignment horizontal="left" vertical="top" wrapText="1"/>
    </xf>
    <xf numFmtId="49" fontId="14" fillId="0" borderId="23" xfId="0" applyNumberFormat="1" applyFont="1" applyFill="1" applyBorder="1" applyAlignment="1">
      <alignment horizontal="left" vertical="top" wrapText="1"/>
    </xf>
    <xf numFmtId="49" fontId="5" fillId="0" borderId="29" xfId="0" applyNumberFormat="1" applyFont="1" applyFill="1" applyBorder="1" applyAlignment="1">
      <alignment horizontal="center" vertical="top" wrapText="1"/>
    </xf>
    <xf numFmtId="49" fontId="5" fillId="0" borderId="24" xfId="0" applyNumberFormat="1" applyFont="1" applyFill="1" applyBorder="1" applyAlignment="1">
      <alignment horizontal="center" vertical="top" wrapText="1"/>
    </xf>
    <xf numFmtId="0" fontId="14" fillId="0" borderId="10" xfId="0" applyFont="1" applyFill="1" applyBorder="1" applyAlignment="1">
      <alignment horizontal="center" vertical="top"/>
    </xf>
    <xf numFmtId="3" fontId="5" fillId="0" borderId="10" xfId="0" applyNumberFormat="1" applyFont="1" applyFill="1" applyBorder="1" applyAlignment="1">
      <alignment horizontal="center"/>
    </xf>
    <xf numFmtId="2" fontId="5" fillId="0" borderId="10" xfId="0" applyNumberFormat="1" applyFont="1" applyFill="1" applyBorder="1" applyAlignment="1">
      <alignment horizontal="center"/>
    </xf>
    <xf numFmtId="0" fontId="3" fillId="0" borderId="0" xfId="0" applyFont="1" applyFill="1" applyAlignment="1">
      <alignment horizontal="right"/>
    </xf>
    <xf numFmtId="0" fontId="2"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right"/>
    </xf>
    <xf numFmtId="0" fontId="3" fillId="0" borderId="25" xfId="0" applyFont="1" applyFill="1" applyBorder="1" applyAlignment="1">
      <alignment horizontal="left"/>
    </xf>
    <xf numFmtId="0" fontId="13" fillId="0" borderId="25" xfId="0" applyFont="1" applyFill="1" applyBorder="1" applyAlignment="1">
      <alignment horizontal="left"/>
    </xf>
    <xf numFmtId="0" fontId="3" fillId="0" borderId="27"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26" xfId="0" applyFont="1" applyFill="1" applyBorder="1" applyAlignment="1">
      <alignment horizontal="center" vertical="top"/>
    </xf>
    <xf numFmtId="0" fontId="3" fillId="0" borderId="23" xfId="0" applyFont="1" applyFill="1" applyBorder="1" applyAlignment="1">
      <alignment horizontal="center" vertical="top"/>
    </xf>
    <xf numFmtId="0" fontId="3" fillId="0" borderId="27"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9"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23"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30" xfId="0" applyFont="1" applyFill="1" applyBorder="1" applyAlignment="1">
      <alignment horizontal="center" vertical="top" wrapText="1"/>
    </xf>
    <xf numFmtId="0" fontId="13" fillId="0" borderId="23" xfId="0" applyFont="1" applyFill="1" applyBorder="1" applyAlignment="1">
      <alignment horizontal="center" vertical="top" wrapText="1"/>
    </xf>
    <xf numFmtId="0" fontId="2" fillId="0" borderId="0" xfId="0" applyFont="1" applyFill="1" applyAlignment="1">
      <alignment horizontal="center" wrapText="1"/>
    </xf>
    <xf numFmtId="0" fontId="1" fillId="0" borderId="0" xfId="0" applyFont="1" applyFill="1" applyAlignment="1">
      <alignment wrapText="1"/>
    </xf>
    <xf numFmtId="0" fontId="13" fillId="0" borderId="26" xfId="0" applyFont="1" applyFill="1" applyBorder="1" applyAlignment="1">
      <alignment horizontal="center" vertical="top"/>
    </xf>
    <xf numFmtId="0" fontId="13" fillId="0" borderId="30" xfId="0" applyFont="1" applyFill="1" applyBorder="1" applyAlignment="1">
      <alignment horizontal="center" vertical="top"/>
    </xf>
    <xf numFmtId="0" fontId="13" fillId="0" borderId="23" xfId="0" applyFont="1" applyFill="1" applyBorder="1" applyAlignment="1">
      <alignment horizontal="center" vertical="top"/>
    </xf>
    <xf numFmtId="0" fontId="20" fillId="0" borderId="26" xfId="0" applyFont="1" applyBorder="1" applyAlignment="1">
      <alignment horizontal="center" vertical="top"/>
    </xf>
    <xf numFmtId="0" fontId="20" fillId="0" borderId="30" xfId="0" applyFont="1" applyBorder="1" applyAlignment="1">
      <alignment horizontal="center" vertical="top"/>
    </xf>
    <xf numFmtId="0" fontId="20" fillId="0" borderId="23" xfId="0" applyFont="1" applyBorder="1" applyAlignment="1">
      <alignment horizontal="center" vertical="top"/>
    </xf>
    <xf numFmtId="49" fontId="13" fillId="0" borderId="26" xfId="0" applyNumberFormat="1" applyFont="1" applyBorder="1" applyAlignment="1">
      <alignment horizontal="center" vertical="top"/>
    </xf>
    <xf numFmtId="49" fontId="13" fillId="0" borderId="30" xfId="0" applyNumberFormat="1" applyFont="1" applyBorder="1" applyAlignment="1">
      <alignment horizontal="center" vertical="top"/>
    </xf>
    <xf numFmtId="49" fontId="13" fillId="0" borderId="23" xfId="0" applyNumberFormat="1" applyFont="1" applyBorder="1" applyAlignment="1">
      <alignment horizontal="center" vertical="top"/>
    </xf>
    <xf numFmtId="0" fontId="8" fillId="0" borderId="26" xfId="0" applyFont="1" applyBorder="1" applyAlignment="1">
      <alignment horizontal="center" vertical="top"/>
    </xf>
    <xf numFmtId="0" fontId="8" fillId="0" borderId="30" xfId="0" applyFont="1" applyBorder="1" applyAlignment="1">
      <alignment horizontal="center" vertical="top"/>
    </xf>
    <xf numFmtId="0" fontId="8" fillId="0" borderId="23" xfId="0" applyFont="1" applyBorder="1" applyAlignment="1">
      <alignment horizontal="center" vertical="top"/>
    </xf>
    <xf numFmtId="0" fontId="1" fillId="0" borderId="0" xfId="0" applyFont="1" applyAlignment="1">
      <alignment horizontal="justify" wrapText="1"/>
    </xf>
    <xf numFmtId="49" fontId="13" fillId="0" borderId="26" xfId="0" applyNumberFormat="1" applyFont="1" applyBorder="1" applyAlignment="1">
      <alignment horizontal="center" vertical="justify"/>
    </xf>
    <xf numFmtId="49" fontId="13" fillId="0" borderId="30" xfId="0" applyNumberFormat="1" applyFont="1" applyBorder="1" applyAlignment="1">
      <alignment horizontal="center" vertical="justify"/>
    </xf>
    <xf numFmtId="49" fontId="13" fillId="0" borderId="23" xfId="0" applyNumberFormat="1" applyFont="1" applyBorder="1" applyAlignment="1">
      <alignment horizontal="center" vertical="justify"/>
    </xf>
    <xf numFmtId="0" fontId="2" fillId="0" borderId="0" xfId="0" applyFont="1" applyAlignment="1">
      <alignment horizontal="center"/>
    </xf>
    <xf numFmtId="0" fontId="3" fillId="0" borderId="27" xfId="0" applyFont="1" applyBorder="1" applyAlignment="1">
      <alignment horizontal="center" vertical="top" wrapText="1"/>
    </xf>
    <xf numFmtId="0" fontId="3" fillId="0" borderId="24"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26" xfId="0" applyFont="1" applyBorder="1" applyAlignment="1">
      <alignment horizontal="center" vertical="top"/>
    </xf>
    <xf numFmtId="0" fontId="3" fillId="0" borderId="23" xfId="0" applyFont="1" applyBorder="1" applyAlignment="1">
      <alignment horizontal="center" vertical="top"/>
    </xf>
    <xf numFmtId="0" fontId="3" fillId="0" borderId="10" xfId="0" applyFont="1" applyFill="1" applyBorder="1" applyAlignment="1">
      <alignment horizontal="center" vertical="top" wrapText="1"/>
    </xf>
    <xf numFmtId="0" fontId="3" fillId="0" borderId="29" xfId="0" applyFont="1" applyFill="1" applyBorder="1" applyAlignment="1">
      <alignment horizontal="left" vertical="top" wrapText="1"/>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27" xfId="0" applyFont="1" applyFill="1" applyBorder="1" applyAlignment="1">
      <alignment horizontal="center" vertical="top"/>
    </xf>
    <xf numFmtId="0" fontId="3" fillId="0" borderId="29" xfId="0" applyFont="1" applyFill="1" applyBorder="1" applyAlignment="1">
      <alignment horizontal="center" vertical="top"/>
    </xf>
    <xf numFmtId="0" fontId="3" fillId="0" borderId="24" xfId="0" applyFont="1" applyFill="1" applyBorder="1" applyAlignment="1">
      <alignment horizontal="center" vertical="top"/>
    </xf>
    <xf numFmtId="0" fontId="3" fillId="0" borderId="27" xfId="0" applyFont="1" applyFill="1" applyBorder="1" applyAlignment="1">
      <alignment vertical="top" wrapText="1"/>
    </xf>
    <xf numFmtId="0" fontId="3" fillId="0" borderId="29" xfId="0" applyFont="1" applyFill="1" applyBorder="1" applyAlignment="1">
      <alignment vertical="top" wrapText="1"/>
    </xf>
    <xf numFmtId="0" fontId="3" fillId="0" borderId="24" xfId="0" applyFont="1" applyFill="1" applyBorder="1" applyAlignment="1">
      <alignment vertical="top" wrapText="1"/>
    </xf>
    <xf numFmtId="16" fontId="3" fillId="0" borderId="10" xfId="0" applyNumberFormat="1" applyFont="1" applyFill="1" applyBorder="1" applyAlignment="1">
      <alignment horizontal="center" vertical="top" wrapText="1"/>
    </xf>
    <xf numFmtId="0" fontId="1" fillId="33" borderId="0" xfId="0" applyFont="1" applyFill="1" applyAlignment="1">
      <alignment horizontal="left" wrapText="1"/>
    </xf>
    <xf numFmtId="0" fontId="3" fillId="33" borderId="27"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7" xfId="0" applyFont="1" applyFill="1" applyBorder="1" applyAlignment="1">
      <alignment horizontal="center" vertical="top" wrapText="1"/>
    </xf>
    <xf numFmtId="0" fontId="3" fillId="33" borderId="29" xfId="0" applyFont="1" applyFill="1" applyBorder="1" applyAlignment="1">
      <alignment horizontal="center" vertical="top" wrapText="1"/>
    </xf>
    <xf numFmtId="0" fontId="3" fillId="33" borderId="24" xfId="0" applyFont="1" applyFill="1" applyBorder="1" applyAlignment="1">
      <alignment horizontal="center" vertical="top" wrapText="1"/>
    </xf>
    <xf numFmtId="0" fontId="3" fillId="33" borderId="27"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3" xfId="0" applyFont="1" applyFill="1" applyBorder="1" applyAlignment="1">
      <alignment horizontal="center" vertical="center" wrapText="1"/>
    </xf>
    <xf numFmtId="0" fontId="2" fillId="33" borderId="0" xfId="0" applyFont="1" applyFill="1" applyAlignment="1">
      <alignment horizontal="center"/>
    </xf>
    <xf numFmtId="16" fontId="3" fillId="33" borderId="10" xfId="0" applyNumberFormat="1" applyFont="1" applyFill="1" applyBorder="1" applyAlignment="1">
      <alignment horizontal="center" vertical="top" wrapText="1"/>
    </xf>
    <xf numFmtId="0" fontId="3" fillId="33" borderId="10" xfId="0" applyFont="1" applyFill="1" applyBorder="1" applyAlignment="1">
      <alignment vertical="top" wrapText="1"/>
    </xf>
    <xf numFmtId="0" fontId="45" fillId="0" borderId="0" xfId="53" applyBorder="1" applyAlignment="1">
      <alignment vertical="top" wrapText="1"/>
      <protection/>
    </xf>
    <xf numFmtId="0" fontId="64" fillId="0" borderId="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142875</xdr:colOff>
      <xdr:row>8</xdr:row>
      <xdr:rowOff>161925</xdr:rowOff>
    </xdr:from>
    <xdr:ext cx="971550" cy="342900"/>
    <xdr:sp>
      <xdr:nvSpPr>
        <xdr:cNvPr id="1" name="TextBox 1"/>
        <xdr:cNvSpPr txBox="1">
          <a:spLocks noChangeArrowheads="1"/>
        </xdr:cNvSpPr>
      </xdr:nvSpPr>
      <xdr:spPr>
        <a:xfrm>
          <a:off x="8267700" y="1619250"/>
          <a:ext cx="971550" cy="342900"/>
        </a:xfrm>
        <a:prstGeom prst="rect">
          <a:avLst/>
        </a:prstGeom>
        <a:noFill/>
        <a:ln w="9525" cmpd="sng">
          <a:noFill/>
        </a:ln>
      </xdr:spPr>
      <xdr:txBody>
        <a:bodyPr vertOverflow="clip" wrap="square"/>
        <a:p>
          <a:pPr algn="l">
            <a:defRPr/>
          </a:pPr>
          <a:r>
            <a:rPr lang="en-US" cap="none" sz="900" b="0" i="0" u="none" baseline="0">
              <a:solidFill>
                <a:srgbClr val="000000"/>
              </a:solidFill>
            </a:rPr>
            <a:t>(  количество/(тыс.  руб.)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AU554"/>
  <sheetViews>
    <sheetView view="pageBreakPreview" zoomScale="110" zoomScaleSheetLayoutView="110" workbookViewId="0" topLeftCell="A1">
      <selection activeCell="D14" sqref="D14"/>
    </sheetView>
  </sheetViews>
  <sheetFormatPr defaultColWidth="9.00390625" defaultRowHeight="12.75"/>
  <cols>
    <col min="1" max="1" width="6.875" style="46" customWidth="1"/>
    <col min="2" max="2" width="27.125" style="46" customWidth="1"/>
    <col min="3" max="3" width="15.125" style="46" customWidth="1"/>
    <col min="4" max="4" width="16.375" style="46" customWidth="1"/>
    <col min="5" max="5" width="15.25390625" style="46" customWidth="1"/>
    <col min="6" max="6" width="12.125" style="46" customWidth="1"/>
    <col min="7" max="7" width="13.75390625" style="46" customWidth="1"/>
    <col min="8" max="8" width="32.00390625" style="46" customWidth="1"/>
    <col min="9" max="9" width="43.50390625" style="46" customWidth="1"/>
    <col min="10" max="10" width="11.875" style="47" customWidth="1"/>
    <col min="11" max="11" width="12.625" style="47" customWidth="1"/>
    <col min="12" max="12" width="12.375" style="47" customWidth="1"/>
    <col min="13" max="16384" width="8.875" style="46" customWidth="1"/>
  </cols>
  <sheetData>
    <row r="1" spans="1:47" ht="13.5">
      <c r="A1" s="12"/>
      <c r="B1" s="12"/>
      <c r="C1" s="12"/>
      <c r="D1" s="12"/>
      <c r="E1" s="12"/>
      <c r="F1" s="12"/>
      <c r="G1" s="12"/>
      <c r="H1" s="252" t="s">
        <v>15</v>
      </c>
      <c r="I1" s="252"/>
      <c r="J1" s="44"/>
      <c r="K1" s="44"/>
      <c r="L1" s="45"/>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row>
    <row r="3" spans="1:11" ht="15">
      <c r="A3" s="253" t="s">
        <v>43</v>
      </c>
      <c r="B3" s="253"/>
      <c r="C3" s="253"/>
      <c r="D3" s="253"/>
      <c r="E3" s="253"/>
      <c r="F3" s="253"/>
      <c r="G3" s="253"/>
      <c r="H3" s="253"/>
      <c r="I3" s="253"/>
      <c r="J3" s="253"/>
      <c r="K3" s="253"/>
    </row>
    <row r="4" spans="1:10" ht="13.5">
      <c r="A4" s="48"/>
      <c r="B4" s="48"/>
      <c r="C4" s="49"/>
      <c r="D4" s="49"/>
      <c r="E4" s="49"/>
      <c r="F4" s="50"/>
      <c r="G4" s="48"/>
      <c r="H4" s="48"/>
      <c r="I4" s="48"/>
      <c r="J4" s="51"/>
    </row>
    <row r="5" spans="1:10" ht="13.5">
      <c r="A5" s="254" t="s">
        <v>97</v>
      </c>
      <c r="B5" s="254"/>
      <c r="C5" s="254"/>
      <c r="D5" s="254"/>
      <c r="E5" s="254"/>
      <c r="F5" s="53"/>
      <c r="G5" s="255"/>
      <c r="H5" s="255"/>
      <c r="I5" s="54"/>
      <c r="J5" s="51"/>
    </row>
    <row r="6" spans="1:10" ht="16.5" customHeight="1">
      <c r="A6" s="55" t="s">
        <v>98</v>
      </c>
      <c r="B6" s="55"/>
      <c r="C6" s="55"/>
      <c r="D6" s="55"/>
      <c r="E6" s="55"/>
      <c r="F6" s="56"/>
      <c r="G6" s="57"/>
      <c r="H6" s="52"/>
      <c r="I6" s="52"/>
      <c r="J6" s="51"/>
    </row>
    <row r="7" spans="1:10" ht="16.5" customHeight="1">
      <c r="A7" s="58" t="s">
        <v>337</v>
      </c>
      <c r="B7" s="58"/>
      <c r="C7" s="58"/>
      <c r="D7" s="58"/>
      <c r="E7" s="58"/>
      <c r="F7" s="52"/>
      <c r="G7" s="57"/>
      <c r="H7" s="52"/>
      <c r="I7" s="52"/>
      <c r="J7" s="51"/>
    </row>
    <row r="8" spans="1:10" ht="13.5">
      <c r="A8" s="256" t="s">
        <v>17</v>
      </c>
      <c r="B8" s="256"/>
      <c r="C8" s="257" t="s">
        <v>99</v>
      </c>
      <c r="D8" s="257"/>
      <c r="E8" s="257"/>
      <c r="F8" s="257"/>
      <c r="G8" s="59"/>
      <c r="H8" s="52"/>
      <c r="I8" s="52"/>
      <c r="J8" s="51"/>
    </row>
    <row r="9" spans="1:47" ht="12.75" customHeight="1">
      <c r="A9" s="201" t="s">
        <v>5</v>
      </c>
      <c r="B9" s="201" t="s">
        <v>87</v>
      </c>
      <c r="C9" s="201" t="s">
        <v>100</v>
      </c>
      <c r="D9" s="201"/>
      <c r="E9" s="201"/>
      <c r="F9" s="201" t="s">
        <v>95</v>
      </c>
      <c r="G9" s="201" t="s">
        <v>84</v>
      </c>
      <c r="H9" s="201" t="s">
        <v>101</v>
      </c>
      <c r="I9" s="201" t="s">
        <v>102</v>
      </c>
      <c r="J9" s="61"/>
      <c r="K9" s="61"/>
      <c r="L9" s="61"/>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row>
    <row r="10" spans="1:47" ht="12.75">
      <c r="A10" s="201"/>
      <c r="B10" s="201"/>
      <c r="C10" s="201"/>
      <c r="D10" s="201"/>
      <c r="E10" s="201"/>
      <c r="F10" s="201"/>
      <c r="G10" s="201"/>
      <c r="H10" s="201"/>
      <c r="I10" s="201"/>
      <c r="J10" s="63"/>
      <c r="K10" s="63"/>
      <c r="L10" s="63"/>
      <c r="M10" s="64"/>
      <c r="N10" s="64"/>
      <c r="O10" s="64"/>
      <c r="P10" s="64"/>
      <c r="Q10" s="64"/>
      <c r="R10" s="64"/>
      <c r="S10" s="64"/>
      <c r="T10" s="64"/>
      <c r="U10" s="64"/>
      <c r="V10" s="64"/>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row>
    <row r="11" spans="1:47" ht="51" customHeight="1">
      <c r="A11" s="201"/>
      <c r="B11" s="201"/>
      <c r="C11" s="60" t="s">
        <v>103</v>
      </c>
      <c r="D11" s="60" t="s">
        <v>57</v>
      </c>
      <c r="E11" s="60" t="s">
        <v>56</v>
      </c>
      <c r="F11" s="201"/>
      <c r="G11" s="201"/>
      <c r="H11" s="201"/>
      <c r="I11" s="201"/>
      <c r="J11" s="63"/>
      <c r="K11" s="63"/>
      <c r="L11" s="63"/>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row>
    <row r="12" spans="1:47" ht="21.75" customHeight="1">
      <c r="A12" s="65">
        <v>1</v>
      </c>
      <c r="B12" s="65">
        <v>2</v>
      </c>
      <c r="C12" s="65">
        <v>3</v>
      </c>
      <c r="D12" s="65">
        <v>4</v>
      </c>
      <c r="E12" s="65">
        <v>5</v>
      </c>
      <c r="F12" s="65">
        <v>6</v>
      </c>
      <c r="G12" s="65">
        <v>7</v>
      </c>
      <c r="H12" s="65">
        <v>8</v>
      </c>
      <c r="I12" s="65">
        <v>9</v>
      </c>
      <c r="J12" s="63"/>
      <c r="K12" s="63"/>
      <c r="L12" s="63"/>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row>
    <row r="13" spans="1:47" ht="12.75">
      <c r="A13" s="249" t="s">
        <v>98</v>
      </c>
      <c r="B13" s="249"/>
      <c r="C13" s="249"/>
      <c r="D13" s="249"/>
      <c r="E13" s="249"/>
      <c r="F13" s="249"/>
      <c r="G13" s="249"/>
      <c r="H13" s="249"/>
      <c r="I13" s="249"/>
      <c r="J13" s="63"/>
      <c r="K13" s="63"/>
      <c r="L13" s="63"/>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row>
    <row r="14" spans="1:47" ht="12.75">
      <c r="A14" s="203" t="s">
        <v>40</v>
      </c>
      <c r="B14" s="203"/>
      <c r="C14" s="66">
        <f>C15+C17+C19+C20+C21</f>
        <v>3620571.0035200003</v>
      </c>
      <c r="D14" s="66">
        <f>D15+D17+D19+D20+D21</f>
        <v>2818425.3339600004</v>
      </c>
      <c r="E14" s="66">
        <f>E15+E17+E19+E20+E21</f>
        <v>2836246.22353</v>
      </c>
      <c r="F14" s="250"/>
      <c r="G14" s="218"/>
      <c r="H14" s="251">
        <f>D17/C17</f>
        <v>0.9201720235732078</v>
      </c>
      <c r="I14" s="218"/>
      <c r="J14" s="67"/>
      <c r="K14" s="67"/>
      <c r="L14" s="68"/>
      <c r="M14" s="69"/>
      <c r="N14" s="69"/>
      <c r="O14" s="69"/>
      <c r="P14" s="70"/>
      <c r="Q14" s="70"/>
      <c r="R14" s="70"/>
      <c r="S14" s="70"/>
      <c r="T14" s="70"/>
      <c r="U14" s="70"/>
      <c r="V14" s="70"/>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row>
    <row r="15" spans="1:47" ht="12.75" customHeight="1">
      <c r="A15" s="203" t="s">
        <v>6</v>
      </c>
      <c r="B15" s="203"/>
      <c r="C15" s="66">
        <f>C24+C206+C420+C448+C463+C471+C482+C505+C519</f>
        <v>1083393.27828</v>
      </c>
      <c r="D15" s="66">
        <f>D24+D206+D420+D448+D463+D471+D482+D505+D519</f>
        <v>558071.13723</v>
      </c>
      <c r="E15" s="66">
        <f>E24+E206+E420+E448+E463+E471+E482+E505+E519</f>
        <v>646724.22114</v>
      </c>
      <c r="F15" s="250"/>
      <c r="G15" s="218"/>
      <c r="H15" s="251"/>
      <c r="I15" s="218"/>
      <c r="J15" s="67"/>
      <c r="K15" s="67"/>
      <c r="L15" s="68"/>
      <c r="M15" s="69"/>
      <c r="N15" s="69"/>
      <c r="O15" s="69"/>
      <c r="P15" s="70"/>
      <c r="Q15" s="70"/>
      <c r="R15" s="70"/>
      <c r="S15" s="70"/>
      <c r="T15" s="70"/>
      <c r="U15" s="70"/>
      <c r="V15" s="70"/>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row>
    <row r="16" spans="1:47" ht="24" customHeight="1">
      <c r="A16" s="219" t="s">
        <v>104</v>
      </c>
      <c r="B16" s="219"/>
      <c r="C16" s="72">
        <f>C472</f>
        <v>438.912</v>
      </c>
      <c r="D16" s="72">
        <f>D472</f>
        <v>438.912</v>
      </c>
      <c r="E16" s="72">
        <f>E472</f>
        <v>438.912</v>
      </c>
      <c r="F16" s="250"/>
      <c r="G16" s="218"/>
      <c r="H16" s="251"/>
      <c r="I16" s="218"/>
      <c r="J16" s="67"/>
      <c r="K16" s="67"/>
      <c r="L16" s="68"/>
      <c r="M16" s="69"/>
      <c r="N16" s="69"/>
      <c r="O16" s="69"/>
      <c r="P16" s="70"/>
      <c r="Q16" s="70"/>
      <c r="R16" s="70"/>
      <c r="S16" s="70"/>
      <c r="T16" s="70"/>
      <c r="U16" s="70"/>
      <c r="V16" s="70"/>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row>
    <row r="17" spans="1:47" ht="12.75" customHeight="1">
      <c r="A17" s="203" t="s">
        <v>12</v>
      </c>
      <c r="B17" s="203"/>
      <c r="C17" s="66">
        <f>C25+C207+C421+C449+C464+C483+C506+C520+C473</f>
        <v>1692379.4069100001</v>
      </c>
      <c r="D17" s="66">
        <f>D25+D207+D421+D449+D464+D483+D506+D520+D473</f>
        <v>1557280.1835100001</v>
      </c>
      <c r="E17" s="66">
        <f>E25+E207+E421+E449+E464+E483+E506+E520+E473</f>
        <v>1487473.17005</v>
      </c>
      <c r="F17" s="250"/>
      <c r="G17" s="218"/>
      <c r="H17" s="251"/>
      <c r="I17" s="218"/>
      <c r="J17" s="67"/>
      <c r="K17" s="67"/>
      <c r="L17" s="68"/>
      <c r="M17" s="69"/>
      <c r="N17" s="69"/>
      <c r="O17" s="69"/>
      <c r="P17" s="70"/>
      <c r="Q17" s="70"/>
      <c r="R17" s="70"/>
      <c r="S17" s="70"/>
      <c r="T17" s="70"/>
      <c r="U17" s="70"/>
      <c r="V17" s="70"/>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row>
    <row r="18" spans="1:47" ht="24.75" customHeight="1">
      <c r="A18" s="219" t="s">
        <v>104</v>
      </c>
      <c r="B18" s="219"/>
      <c r="C18" s="72">
        <f>C474</f>
        <v>409.6512</v>
      </c>
      <c r="D18" s="72">
        <f>D474</f>
        <v>409.6512</v>
      </c>
      <c r="E18" s="72">
        <f>E474</f>
        <v>409.6512</v>
      </c>
      <c r="F18" s="250"/>
      <c r="G18" s="218"/>
      <c r="H18" s="251"/>
      <c r="I18" s="218"/>
      <c r="J18" s="67"/>
      <c r="K18" s="67"/>
      <c r="L18" s="68"/>
      <c r="M18" s="69"/>
      <c r="N18" s="69"/>
      <c r="O18" s="69"/>
      <c r="P18" s="70"/>
      <c r="Q18" s="70"/>
      <c r="R18" s="70"/>
      <c r="S18" s="70"/>
      <c r="T18" s="70"/>
      <c r="U18" s="70"/>
      <c r="V18" s="70"/>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row>
    <row r="19" spans="1:47" ht="12.75" customHeight="1">
      <c r="A19" s="203" t="s">
        <v>13</v>
      </c>
      <c r="B19" s="203"/>
      <c r="C19" s="66">
        <f>C26+C208+C422+C450+C465+C475+C484+C507+C521</f>
        <v>31845.44857</v>
      </c>
      <c r="D19" s="66">
        <f>D26+D208+D422+D450+D465+D475+D484+D507+D521</f>
        <v>29159.32015</v>
      </c>
      <c r="E19" s="66">
        <f>E26+E208+E422+E450+E465+E475+E484+E507+E521</f>
        <v>28134.13927</v>
      </c>
      <c r="F19" s="250"/>
      <c r="G19" s="218"/>
      <c r="H19" s="251"/>
      <c r="I19" s="218"/>
      <c r="J19" s="67"/>
      <c r="K19" s="67"/>
      <c r="L19" s="68"/>
      <c r="M19" s="69"/>
      <c r="N19" s="69"/>
      <c r="O19" s="69"/>
      <c r="P19" s="70"/>
      <c r="Q19" s="70"/>
      <c r="R19" s="70"/>
      <c r="S19" s="70"/>
      <c r="T19" s="70"/>
      <c r="U19" s="70"/>
      <c r="V19" s="70"/>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row>
    <row r="20" spans="1:47" ht="12.75" customHeight="1">
      <c r="A20" s="203" t="s">
        <v>83</v>
      </c>
      <c r="B20" s="203"/>
      <c r="C20" s="66">
        <f>C27+C209+C466+C476+C485+C508+C522</f>
        <v>256951</v>
      </c>
      <c r="D20" s="66">
        <f>D27+D209+D466+D476+D485+D508+D522</f>
        <v>323521.994</v>
      </c>
      <c r="E20" s="66">
        <f>E27+E209+E466+E476+E485+E508+E522</f>
        <v>323521.994</v>
      </c>
      <c r="F20" s="250"/>
      <c r="G20" s="218"/>
      <c r="H20" s="251"/>
      <c r="I20" s="218"/>
      <c r="J20" s="67"/>
      <c r="K20" s="67"/>
      <c r="L20" s="68"/>
      <c r="M20" s="69"/>
      <c r="N20" s="69"/>
      <c r="O20" s="69"/>
      <c r="P20" s="70"/>
      <c r="Q20" s="70"/>
      <c r="R20" s="70"/>
      <c r="S20" s="70"/>
      <c r="T20" s="70"/>
      <c r="U20" s="70"/>
      <c r="V20" s="70"/>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row>
    <row r="21" spans="1:47" ht="12.75" customHeight="1">
      <c r="A21" s="203" t="s">
        <v>105</v>
      </c>
      <c r="B21" s="203"/>
      <c r="C21" s="66">
        <f>C423+C451</f>
        <v>556001.86976</v>
      </c>
      <c r="D21" s="66">
        <f>D423+D451</f>
        <v>350392.69907</v>
      </c>
      <c r="E21" s="66">
        <f>E423+E451</f>
        <v>350392.69907</v>
      </c>
      <c r="F21" s="250"/>
      <c r="G21" s="218"/>
      <c r="H21" s="251"/>
      <c r="I21" s="218"/>
      <c r="J21" s="67"/>
      <c r="K21" s="67"/>
      <c r="L21" s="68"/>
      <c r="M21" s="69"/>
      <c r="N21" s="69"/>
      <c r="O21" s="69"/>
      <c r="P21" s="70"/>
      <c r="Q21" s="70"/>
      <c r="R21" s="70"/>
      <c r="S21" s="70"/>
      <c r="T21" s="70"/>
      <c r="U21" s="70"/>
      <c r="V21" s="70"/>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row>
    <row r="22" spans="1:47" ht="17.25" customHeight="1">
      <c r="A22" s="249" t="s">
        <v>106</v>
      </c>
      <c r="B22" s="249"/>
      <c r="C22" s="249"/>
      <c r="D22" s="249"/>
      <c r="E22" s="249"/>
      <c r="F22" s="249"/>
      <c r="G22" s="249"/>
      <c r="H22" s="249"/>
      <c r="I22" s="249"/>
      <c r="J22" s="63"/>
      <c r="K22" s="63"/>
      <c r="L22" s="63"/>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row>
    <row r="23" spans="1:47" ht="12.75">
      <c r="A23" s="203" t="s">
        <v>40</v>
      </c>
      <c r="B23" s="203"/>
      <c r="C23" s="73">
        <f>C24+C25+C26+C27</f>
        <v>350556.49725</v>
      </c>
      <c r="D23" s="73">
        <f>D24+D25+D26+D27</f>
        <v>306556.30738</v>
      </c>
      <c r="E23" s="73">
        <f>E24+E25+E26+E27</f>
        <v>228481.60007000001</v>
      </c>
      <c r="F23" s="218"/>
      <c r="G23" s="218"/>
      <c r="H23" s="218"/>
      <c r="I23" s="218"/>
      <c r="J23" s="67"/>
      <c r="K23" s="67"/>
      <c r="L23" s="68"/>
      <c r="M23" s="69"/>
      <c r="N23" s="69"/>
      <c r="O23" s="69"/>
      <c r="P23" s="70"/>
      <c r="Q23" s="70"/>
      <c r="R23" s="70"/>
      <c r="S23" s="70"/>
      <c r="T23" s="70"/>
      <c r="U23" s="70"/>
      <c r="V23" s="70"/>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row>
    <row r="24" spans="1:47" ht="12.75" customHeight="1">
      <c r="A24" s="203" t="s">
        <v>6</v>
      </c>
      <c r="B24" s="203"/>
      <c r="C24" s="73">
        <f aca="true" t="shared" si="0" ref="C24:E27">C30+C82+C166</f>
        <v>0</v>
      </c>
      <c r="D24" s="73">
        <f t="shared" si="0"/>
        <v>0</v>
      </c>
      <c r="E24" s="73">
        <f t="shared" si="0"/>
        <v>0</v>
      </c>
      <c r="F24" s="218"/>
      <c r="G24" s="218"/>
      <c r="H24" s="218"/>
      <c r="I24" s="218"/>
      <c r="J24" s="67"/>
      <c r="K24" s="67"/>
      <c r="L24" s="68"/>
      <c r="M24" s="69"/>
      <c r="N24" s="69"/>
      <c r="O24" s="69"/>
      <c r="P24" s="70"/>
      <c r="Q24" s="70"/>
      <c r="R24" s="70"/>
      <c r="S24" s="70"/>
      <c r="T24" s="70"/>
      <c r="U24" s="70"/>
      <c r="V24" s="70"/>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row>
    <row r="25" spans="1:47" ht="12.75" customHeight="1">
      <c r="A25" s="203" t="s">
        <v>12</v>
      </c>
      <c r="B25" s="203"/>
      <c r="C25" s="73">
        <f t="shared" si="0"/>
        <v>347658.45608000003</v>
      </c>
      <c r="D25" s="73">
        <f t="shared" si="0"/>
        <v>304339.38773</v>
      </c>
      <c r="E25" s="73">
        <f t="shared" si="0"/>
        <v>226848.29141</v>
      </c>
      <c r="F25" s="218"/>
      <c r="G25" s="218"/>
      <c r="H25" s="218"/>
      <c r="I25" s="218"/>
      <c r="J25" s="74"/>
      <c r="K25" s="67"/>
      <c r="L25" s="68"/>
      <c r="M25" s="69"/>
      <c r="N25" s="69"/>
      <c r="O25" s="69"/>
      <c r="P25" s="70"/>
      <c r="Q25" s="70"/>
      <c r="R25" s="70"/>
      <c r="S25" s="70"/>
      <c r="T25" s="70"/>
      <c r="U25" s="70"/>
      <c r="V25" s="70"/>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row>
    <row r="26" spans="1:47" ht="12.75" customHeight="1">
      <c r="A26" s="203" t="s">
        <v>13</v>
      </c>
      <c r="B26" s="203"/>
      <c r="C26" s="73">
        <f t="shared" si="0"/>
        <v>2898.04117</v>
      </c>
      <c r="D26" s="73">
        <f t="shared" si="0"/>
        <v>2216.9196500000003</v>
      </c>
      <c r="E26" s="73">
        <f t="shared" si="0"/>
        <v>1633.3086600000001</v>
      </c>
      <c r="F26" s="218"/>
      <c r="G26" s="218"/>
      <c r="H26" s="218"/>
      <c r="I26" s="218"/>
      <c r="J26" s="67"/>
      <c r="K26" s="67"/>
      <c r="L26" s="68"/>
      <c r="M26" s="69"/>
      <c r="N26" s="69"/>
      <c r="O26" s="69"/>
      <c r="P26" s="70"/>
      <c r="Q26" s="70"/>
      <c r="R26" s="70"/>
      <c r="S26" s="70"/>
      <c r="T26" s="70"/>
      <c r="U26" s="70"/>
      <c r="V26" s="70"/>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row>
    <row r="27" spans="1:47" ht="12.75" customHeight="1">
      <c r="A27" s="203" t="s">
        <v>83</v>
      </c>
      <c r="B27" s="203"/>
      <c r="C27" s="73">
        <f t="shared" si="0"/>
        <v>0</v>
      </c>
      <c r="D27" s="73">
        <v>0</v>
      </c>
      <c r="E27" s="73">
        <v>0</v>
      </c>
      <c r="F27" s="218"/>
      <c r="G27" s="218"/>
      <c r="H27" s="218"/>
      <c r="I27" s="218"/>
      <c r="J27" s="67"/>
      <c r="K27" s="67"/>
      <c r="L27" s="68"/>
      <c r="M27" s="69"/>
      <c r="N27" s="69"/>
      <c r="O27" s="69"/>
      <c r="P27" s="70"/>
      <c r="Q27" s="70"/>
      <c r="R27" s="70"/>
      <c r="S27" s="70"/>
      <c r="T27" s="70"/>
      <c r="U27" s="70"/>
      <c r="V27" s="70"/>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row>
    <row r="28" spans="1:47" ht="45.75" customHeight="1">
      <c r="A28" s="75" t="s">
        <v>11</v>
      </c>
      <c r="B28" s="76" t="s">
        <v>107</v>
      </c>
      <c r="C28" s="77"/>
      <c r="D28" s="77"/>
      <c r="E28" s="77"/>
      <c r="F28" s="186" t="s">
        <v>108</v>
      </c>
      <c r="G28" s="186" t="s">
        <v>109</v>
      </c>
      <c r="H28" s="186"/>
      <c r="I28" s="186"/>
      <c r="J28" s="67"/>
      <c r="K28" s="67"/>
      <c r="L28" s="195"/>
      <c r="M28" s="193"/>
      <c r="N28" s="193"/>
      <c r="O28" s="193"/>
      <c r="P28" s="70"/>
      <c r="Q28" s="70"/>
      <c r="R28" s="70"/>
      <c r="S28" s="70"/>
      <c r="T28" s="70"/>
      <c r="U28" s="70"/>
      <c r="V28" s="70"/>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row>
    <row r="29" spans="1:47" ht="12.75">
      <c r="A29" s="188" t="s">
        <v>40</v>
      </c>
      <c r="B29" s="188"/>
      <c r="C29" s="81">
        <f>C30+C31+C32+C33+C34</f>
        <v>23859.74826</v>
      </c>
      <c r="D29" s="81">
        <f>D30+D31+D32+D33+D34</f>
        <v>24001.14516</v>
      </c>
      <c r="E29" s="81">
        <f>E30+E31+E32+E33+E34</f>
        <v>17501.14516</v>
      </c>
      <c r="F29" s="186"/>
      <c r="G29" s="186"/>
      <c r="H29" s="186"/>
      <c r="I29" s="186"/>
      <c r="J29" s="67"/>
      <c r="K29" s="67"/>
      <c r="L29" s="195"/>
      <c r="M29" s="193"/>
      <c r="N29" s="193"/>
      <c r="O29" s="193"/>
      <c r="P29" s="70"/>
      <c r="Q29" s="70"/>
      <c r="R29" s="70"/>
      <c r="S29" s="70"/>
      <c r="T29" s="70"/>
      <c r="U29" s="70"/>
      <c r="V29" s="70"/>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row>
    <row r="30" spans="1:47" ht="12.75" customHeight="1">
      <c r="A30" s="188" t="s">
        <v>6</v>
      </c>
      <c r="B30" s="188"/>
      <c r="C30" s="81">
        <f aca="true" t="shared" si="1" ref="C30:E34">C37+C46+C55</f>
        <v>0</v>
      </c>
      <c r="D30" s="81">
        <f t="shared" si="1"/>
        <v>0</v>
      </c>
      <c r="E30" s="81">
        <f t="shared" si="1"/>
        <v>0</v>
      </c>
      <c r="F30" s="186"/>
      <c r="G30" s="186"/>
      <c r="H30" s="186"/>
      <c r="I30" s="186"/>
      <c r="J30" s="67"/>
      <c r="K30" s="67"/>
      <c r="L30" s="195"/>
      <c r="M30" s="193"/>
      <c r="N30" s="193"/>
      <c r="O30" s="193"/>
      <c r="P30" s="70"/>
      <c r="Q30" s="70"/>
      <c r="R30" s="70"/>
      <c r="S30" s="70"/>
      <c r="T30" s="70"/>
      <c r="U30" s="70"/>
      <c r="V30" s="70"/>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row>
    <row r="31" spans="1:47" ht="12.75" customHeight="1">
      <c r="A31" s="188" t="s">
        <v>12</v>
      </c>
      <c r="B31" s="188"/>
      <c r="C31" s="81">
        <f aca="true" t="shared" si="2" ref="C31:E32">C38+C47+C56+C65+C74</f>
        <v>23686.15076</v>
      </c>
      <c r="D31" s="81">
        <f t="shared" si="2"/>
        <v>23686.15076</v>
      </c>
      <c r="E31" s="81">
        <f t="shared" si="2"/>
        <v>17186.15076</v>
      </c>
      <c r="F31" s="186"/>
      <c r="G31" s="186"/>
      <c r="H31" s="186"/>
      <c r="I31" s="186"/>
      <c r="J31" s="67"/>
      <c r="K31" s="67"/>
      <c r="L31" s="195"/>
      <c r="M31" s="193"/>
      <c r="N31" s="193"/>
      <c r="O31" s="193"/>
      <c r="P31" s="70"/>
      <c r="Q31" s="70"/>
      <c r="R31" s="70"/>
      <c r="S31" s="70"/>
      <c r="T31" s="70"/>
      <c r="U31" s="70"/>
      <c r="V31" s="70"/>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row>
    <row r="32" spans="1:47" ht="12.75" customHeight="1">
      <c r="A32" s="188" t="s">
        <v>13</v>
      </c>
      <c r="B32" s="188"/>
      <c r="C32" s="81">
        <f t="shared" si="2"/>
        <v>173.5975</v>
      </c>
      <c r="D32" s="81">
        <f t="shared" si="2"/>
        <v>173.5975</v>
      </c>
      <c r="E32" s="81">
        <f t="shared" si="2"/>
        <v>173.5975</v>
      </c>
      <c r="F32" s="186"/>
      <c r="G32" s="186"/>
      <c r="H32" s="186"/>
      <c r="I32" s="186"/>
      <c r="J32" s="67"/>
      <c r="K32" s="67"/>
      <c r="L32" s="195"/>
      <c r="M32" s="193"/>
      <c r="N32" s="193"/>
      <c r="O32" s="193"/>
      <c r="P32" s="70"/>
      <c r="Q32" s="70"/>
      <c r="R32" s="70"/>
      <c r="S32" s="70"/>
      <c r="T32" s="70"/>
      <c r="U32" s="70"/>
      <c r="V32" s="70"/>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row>
    <row r="33" spans="1:47" ht="24.75" customHeight="1" hidden="1">
      <c r="A33" s="188" t="s">
        <v>14</v>
      </c>
      <c r="B33" s="188"/>
      <c r="C33" s="81">
        <f t="shared" si="1"/>
        <v>0</v>
      </c>
      <c r="D33" s="81">
        <f t="shared" si="1"/>
        <v>141.3969</v>
      </c>
      <c r="E33" s="81">
        <f t="shared" si="1"/>
        <v>141.3969</v>
      </c>
      <c r="F33" s="186"/>
      <c r="G33" s="186"/>
      <c r="H33" s="186"/>
      <c r="I33" s="186"/>
      <c r="J33" s="67"/>
      <c r="K33" s="67"/>
      <c r="L33" s="195"/>
      <c r="M33" s="193"/>
      <c r="N33" s="193"/>
      <c r="O33" s="193"/>
      <c r="P33" s="70"/>
      <c r="Q33" s="70"/>
      <c r="R33" s="70"/>
      <c r="S33" s="70"/>
      <c r="T33" s="70"/>
      <c r="U33" s="70"/>
      <c r="V33" s="70"/>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row>
    <row r="34" spans="1:47" ht="12.75" customHeight="1">
      <c r="A34" s="188" t="s">
        <v>110</v>
      </c>
      <c r="B34" s="188"/>
      <c r="C34" s="81">
        <f t="shared" si="1"/>
        <v>0</v>
      </c>
      <c r="D34" s="81">
        <f t="shared" si="1"/>
        <v>0</v>
      </c>
      <c r="E34" s="81">
        <f t="shared" si="1"/>
        <v>0</v>
      </c>
      <c r="F34" s="186"/>
      <c r="G34" s="186"/>
      <c r="H34" s="186"/>
      <c r="I34" s="186"/>
      <c r="J34" s="67"/>
      <c r="K34" s="67"/>
      <c r="L34" s="195"/>
      <c r="M34" s="193"/>
      <c r="N34" s="193"/>
      <c r="O34" s="193"/>
      <c r="P34" s="70"/>
      <c r="Q34" s="70"/>
      <c r="R34" s="70"/>
      <c r="S34" s="70"/>
      <c r="T34" s="70"/>
      <c r="U34" s="70"/>
      <c r="V34" s="70"/>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row>
    <row r="35" spans="1:47" ht="25.5" customHeight="1">
      <c r="A35" s="82" t="s">
        <v>51</v>
      </c>
      <c r="B35" s="83" t="s">
        <v>111</v>
      </c>
      <c r="C35" s="81"/>
      <c r="D35" s="81"/>
      <c r="E35" s="81"/>
      <c r="F35" s="186" t="s">
        <v>108</v>
      </c>
      <c r="G35" s="186" t="s">
        <v>109</v>
      </c>
      <c r="H35" s="187"/>
      <c r="I35" s="187"/>
      <c r="J35" s="67"/>
      <c r="K35" s="67"/>
      <c r="L35" s="67"/>
      <c r="M35" s="79"/>
      <c r="N35" s="79"/>
      <c r="O35" s="79"/>
      <c r="P35" s="70"/>
      <c r="Q35" s="70"/>
      <c r="R35" s="70"/>
      <c r="S35" s="70"/>
      <c r="T35" s="70"/>
      <c r="U35" s="70"/>
      <c r="V35" s="70"/>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row>
    <row r="36" spans="1:22" ht="12.75">
      <c r="A36" s="188" t="s">
        <v>40</v>
      </c>
      <c r="B36" s="188"/>
      <c r="C36" s="81">
        <f>C37+C38+C39+C40+C41</f>
        <v>0</v>
      </c>
      <c r="D36" s="81">
        <f>D37+D38+D39+D40+D41</f>
        <v>0</v>
      </c>
      <c r="E36" s="81">
        <f>E37+E38+E39+E40+E41</f>
        <v>0</v>
      </c>
      <c r="F36" s="186"/>
      <c r="G36" s="186"/>
      <c r="H36" s="187"/>
      <c r="I36" s="187"/>
      <c r="J36" s="67"/>
      <c r="K36" s="67"/>
      <c r="L36" s="67"/>
      <c r="M36" s="79"/>
      <c r="N36" s="79"/>
      <c r="O36" s="79"/>
      <c r="P36" s="70"/>
      <c r="Q36" s="70"/>
      <c r="R36" s="70"/>
      <c r="S36" s="70"/>
      <c r="T36" s="70"/>
      <c r="U36" s="70"/>
      <c r="V36" s="70"/>
    </row>
    <row r="37" spans="1:22" ht="12.75" customHeight="1">
      <c r="A37" s="188" t="s">
        <v>6</v>
      </c>
      <c r="B37" s="188"/>
      <c r="C37" s="81">
        <v>0</v>
      </c>
      <c r="D37" s="81">
        <v>0</v>
      </c>
      <c r="E37" s="81">
        <v>0</v>
      </c>
      <c r="F37" s="186"/>
      <c r="G37" s="186"/>
      <c r="H37" s="187"/>
      <c r="I37" s="187"/>
      <c r="J37" s="67"/>
      <c r="K37" s="67"/>
      <c r="L37" s="67"/>
      <c r="M37" s="79"/>
      <c r="N37" s="79"/>
      <c r="O37" s="79"/>
      <c r="P37" s="70"/>
      <c r="Q37" s="70"/>
      <c r="R37" s="70"/>
      <c r="S37" s="70"/>
      <c r="T37" s="70"/>
      <c r="U37" s="70"/>
      <c r="V37" s="70"/>
    </row>
    <row r="38" spans="1:22" ht="12.75" customHeight="1">
      <c r="A38" s="188" t="s">
        <v>12</v>
      </c>
      <c r="B38" s="188"/>
      <c r="C38" s="81">
        <v>0</v>
      </c>
      <c r="D38" s="81">
        <v>0</v>
      </c>
      <c r="E38" s="81">
        <v>0</v>
      </c>
      <c r="F38" s="186"/>
      <c r="G38" s="186"/>
      <c r="H38" s="187"/>
      <c r="I38" s="187"/>
      <c r="J38" s="67"/>
      <c r="K38" s="67"/>
      <c r="L38" s="67"/>
      <c r="M38" s="79"/>
      <c r="N38" s="79"/>
      <c r="O38" s="79"/>
      <c r="P38" s="70"/>
      <c r="Q38" s="70"/>
      <c r="R38" s="70"/>
      <c r="S38" s="70"/>
      <c r="T38" s="70"/>
      <c r="U38" s="70"/>
      <c r="V38" s="70"/>
    </row>
    <row r="39" spans="1:22" ht="12.75" customHeight="1">
      <c r="A39" s="188" t="s">
        <v>13</v>
      </c>
      <c r="B39" s="188"/>
      <c r="C39" s="81">
        <v>0</v>
      </c>
      <c r="D39" s="81">
        <v>0</v>
      </c>
      <c r="E39" s="81">
        <v>0</v>
      </c>
      <c r="F39" s="186"/>
      <c r="G39" s="186"/>
      <c r="H39" s="187"/>
      <c r="I39" s="187"/>
      <c r="J39" s="67"/>
      <c r="K39" s="67"/>
      <c r="L39" s="67"/>
      <c r="M39" s="79"/>
      <c r="N39" s="79"/>
      <c r="O39" s="79"/>
      <c r="P39" s="70"/>
      <c r="Q39" s="70"/>
      <c r="R39" s="70"/>
      <c r="S39" s="70"/>
      <c r="T39" s="70"/>
      <c r="U39" s="70"/>
      <c r="V39" s="70"/>
    </row>
    <row r="40" spans="1:22" ht="24.75" customHeight="1" hidden="1">
      <c r="A40" s="188" t="s">
        <v>14</v>
      </c>
      <c r="B40" s="188"/>
      <c r="C40" s="81">
        <v>0</v>
      </c>
      <c r="D40" s="81">
        <v>0</v>
      </c>
      <c r="E40" s="81">
        <v>0</v>
      </c>
      <c r="F40" s="186"/>
      <c r="G40" s="186"/>
      <c r="H40" s="187"/>
      <c r="I40" s="187"/>
      <c r="J40" s="67"/>
      <c r="K40" s="67"/>
      <c r="L40" s="67"/>
      <c r="M40" s="79"/>
      <c r="N40" s="79"/>
      <c r="O40" s="79"/>
      <c r="P40" s="70"/>
      <c r="Q40" s="70"/>
      <c r="R40" s="70"/>
      <c r="S40" s="70"/>
      <c r="T40" s="70"/>
      <c r="U40" s="70"/>
      <c r="V40" s="70"/>
    </row>
    <row r="41" spans="1:22" ht="12.75" customHeight="1">
      <c r="A41" s="188" t="s">
        <v>110</v>
      </c>
      <c r="B41" s="188"/>
      <c r="C41" s="81">
        <v>0</v>
      </c>
      <c r="D41" s="81">
        <v>0</v>
      </c>
      <c r="E41" s="81">
        <v>0</v>
      </c>
      <c r="F41" s="186"/>
      <c r="G41" s="186"/>
      <c r="H41" s="187"/>
      <c r="I41" s="187"/>
      <c r="J41" s="67"/>
      <c r="K41" s="67"/>
      <c r="L41" s="67"/>
      <c r="M41" s="79"/>
      <c r="N41" s="79"/>
      <c r="O41" s="79"/>
      <c r="P41" s="70"/>
      <c r="Q41" s="70"/>
      <c r="R41" s="70"/>
      <c r="S41" s="70"/>
      <c r="T41" s="70"/>
      <c r="U41" s="70"/>
      <c r="V41" s="70"/>
    </row>
    <row r="42" spans="1:22" ht="38.25" customHeight="1">
      <c r="A42" s="80"/>
      <c r="B42" s="84" t="s">
        <v>112</v>
      </c>
      <c r="C42" s="85"/>
      <c r="D42" s="85"/>
      <c r="E42" s="85"/>
      <c r="F42" s="60" t="s">
        <v>4</v>
      </c>
      <c r="G42" s="78" t="s">
        <v>113</v>
      </c>
      <c r="H42" s="187"/>
      <c r="I42" s="187"/>
      <c r="J42" s="86"/>
      <c r="K42" s="86"/>
      <c r="L42" s="86"/>
      <c r="M42" s="71"/>
      <c r="N42" s="71"/>
      <c r="O42" s="71"/>
      <c r="P42" s="71"/>
      <c r="Q42" s="71"/>
      <c r="R42" s="71"/>
      <c r="S42" s="71"/>
      <c r="T42" s="71"/>
      <c r="U42" s="71"/>
      <c r="V42" s="71"/>
    </row>
    <row r="43" spans="1:22" ht="39" customHeight="1">
      <c r="A43" s="82"/>
      <c r="B43" s="84" t="s">
        <v>114</v>
      </c>
      <c r="C43" s="85"/>
      <c r="D43" s="85"/>
      <c r="E43" s="85"/>
      <c r="F43" s="60" t="s">
        <v>4</v>
      </c>
      <c r="G43" s="78" t="s">
        <v>115</v>
      </c>
      <c r="H43" s="87"/>
      <c r="I43" s="87"/>
      <c r="J43" s="86"/>
      <c r="K43" s="86"/>
      <c r="L43" s="86"/>
      <c r="M43" s="71"/>
      <c r="N43" s="71"/>
      <c r="O43" s="71"/>
      <c r="P43" s="71"/>
      <c r="Q43" s="71"/>
      <c r="R43" s="71"/>
      <c r="S43" s="71"/>
      <c r="T43" s="71"/>
      <c r="U43" s="71"/>
      <c r="V43" s="71"/>
    </row>
    <row r="44" spans="1:22" ht="39.75" customHeight="1">
      <c r="A44" s="82" t="s">
        <v>116</v>
      </c>
      <c r="B44" s="83" t="s">
        <v>117</v>
      </c>
      <c r="C44" s="77"/>
      <c r="D44" s="77"/>
      <c r="E44" s="77"/>
      <c r="F44" s="186" t="s">
        <v>108</v>
      </c>
      <c r="G44" s="186" t="s">
        <v>109</v>
      </c>
      <c r="H44" s="187"/>
      <c r="I44" s="189" t="s">
        <v>530</v>
      </c>
      <c r="J44" s="67"/>
      <c r="K44" s="67"/>
      <c r="L44" s="67"/>
      <c r="M44" s="79"/>
      <c r="N44" s="79"/>
      <c r="O44" s="79"/>
      <c r="P44" s="70"/>
      <c r="Q44" s="70"/>
      <c r="R44" s="70"/>
      <c r="S44" s="70"/>
      <c r="T44" s="70"/>
      <c r="U44" s="70"/>
      <c r="V44" s="70"/>
    </row>
    <row r="45" spans="1:22" ht="12.75">
      <c r="A45" s="188" t="s">
        <v>40</v>
      </c>
      <c r="B45" s="188"/>
      <c r="C45" s="81">
        <f>C46+C47+C48+C49+C50</f>
        <v>14139.68698</v>
      </c>
      <c r="D45" s="81">
        <f>D46+D47+D48+D49+D50</f>
        <v>14281.08388</v>
      </c>
      <c r="E45" s="81">
        <f>E46+E47+E48+E49+E50</f>
        <v>14281.08388</v>
      </c>
      <c r="F45" s="186"/>
      <c r="G45" s="186"/>
      <c r="H45" s="187"/>
      <c r="I45" s="190"/>
      <c r="J45" s="67"/>
      <c r="K45" s="67"/>
      <c r="L45" s="67"/>
      <c r="M45" s="79"/>
      <c r="N45" s="79"/>
      <c r="O45" s="79"/>
      <c r="P45" s="70"/>
      <c r="Q45" s="70"/>
      <c r="R45" s="70"/>
      <c r="S45" s="70"/>
      <c r="T45" s="70"/>
      <c r="U45" s="70"/>
      <c r="V45" s="70"/>
    </row>
    <row r="46" spans="1:22" ht="12.75" customHeight="1">
      <c r="A46" s="188" t="s">
        <v>6</v>
      </c>
      <c r="B46" s="188"/>
      <c r="C46" s="81">
        <v>0</v>
      </c>
      <c r="D46" s="81">
        <v>0</v>
      </c>
      <c r="E46" s="81">
        <v>0</v>
      </c>
      <c r="F46" s="186"/>
      <c r="G46" s="186"/>
      <c r="H46" s="187"/>
      <c r="I46" s="190"/>
      <c r="J46" s="67"/>
      <c r="K46" s="67"/>
      <c r="L46" s="67"/>
      <c r="M46" s="79"/>
      <c r="N46" s="79"/>
      <c r="O46" s="79"/>
      <c r="P46" s="70"/>
      <c r="Q46" s="70"/>
      <c r="R46" s="70"/>
      <c r="S46" s="70"/>
      <c r="T46" s="70"/>
      <c r="U46" s="70"/>
      <c r="V46" s="70"/>
    </row>
    <row r="47" spans="1:22" ht="12.75" customHeight="1">
      <c r="A47" s="188" t="s">
        <v>12</v>
      </c>
      <c r="B47" s="188"/>
      <c r="C47" s="81">
        <v>13998.29008</v>
      </c>
      <c r="D47" s="81">
        <v>13998.29008</v>
      </c>
      <c r="E47" s="81">
        <v>13998.29008</v>
      </c>
      <c r="F47" s="186"/>
      <c r="G47" s="186"/>
      <c r="H47" s="187"/>
      <c r="I47" s="190"/>
      <c r="J47" s="67"/>
      <c r="K47" s="67"/>
      <c r="L47" s="67"/>
      <c r="M47" s="79"/>
      <c r="N47" s="79"/>
      <c r="O47" s="79"/>
      <c r="P47" s="70"/>
      <c r="Q47" s="70"/>
      <c r="R47" s="70"/>
      <c r="S47" s="70"/>
      <c r="T47" s="70"/>
      <c r="U47" s="70"/>
      <c r="V47" s="70"/>
    </row>
    <row r="48" spans="1:22" ht="12.75" customHeight="1">
      <c r="A48" s="188" t="s">
        <v>13</v>
      </c>
      <c r="B48" s="188"/>
      <c r="C48" s="81">
        <v>141.3969</v>
      </c>
      <c r="D48" s="81">
        <v>141.3969</v>
      </c>
      <c r="E48" s="81">
        <v>141.3969</v>
      </c>
      <c r="F48" s="186"/>
      <c r="G48" s="186"/>
      <c r="H48" s="187"/>
      <c r="I48" s="190"/>
      <c r="J48" s="67"/>
      <c r="K48" s="67"/>
      <c r="L48" s="67"/>
      <c r="M48" s="79"/>
      <c r="N48" s="79"/>
      <c r="O48" s="79"/>
      <c r="P48" s="70"/>
      <c r="Q48" s="70"/>
      <c r="R48" s="70"/>
      <c r="S48" s="70"/>
      <c r="T48" s="70"/>
      <c r="U48" s="70"/>
      <c r="V48" s="70"/>
    </row>
    <row r="49" spans="1:22" ht="24.75" customHeight="1" hidden="1">
      <c r="A49" s="188" t="s">
        <v>14</v>
      </c>
      <c r="B49" s="188"/>
      <c r="C49" s="81">
        <v>0</v>
      </c>
      <c r="D49" s="81">
        <v>141.3969</v>
      </c>
      <c r="E49" s="81">
        <v>141.3969</v>
      </c>
      <c r="F49" s="186"/>
      <c r="G49" s="186"/>
      <c r="H49" s="187"/>
      <c r="I49" s="190"/>
      <c r="J49" s="67"/>
      <c r="K49" s="67"/>
      <c r="L49" s="67"/>
      <c r="M49" s="79"/>
      <c r="N49" s="79"/>
      <c r="O49" s="79"/>
      <c r="P49" s="70"/>
      <c r="Q49" s="70"/>
      <c r="R49" s="70"/>
      <c r="S49" s="70"/>
      <c r="T49" s="70"/>
      <c r="U49" s="70"/>
      <c r="V49" s="70"/>
    </row>
    <row r="50" spans="1:22" ht="12.75" customHeight="1">
      <c r="A50" s="188" t="s">
        <v>110</v>
      </c>
      <c r="B50" s="188"/>
      <c r="C50" s="81">
        <v>0</v>
      </c>
      <c r="D50" s="81">
        <v>0</v>
      </c>
      <c r="E50" s="81">
        <v>0</v>
      </c>
      <c r="F50" s="186"/>
      <c r="G50" s="186"/>
      <c r="H50" s="187"/>
      <c r="I50" s="190"/>
      <c r="J50" s="67"/>
      <c r="K50" s="67"/>
      <c r="L50" s="67"/>
      <c r="M50" s="79"/>
      <c r="N50" s="79"/>
      <c r="O50" s="79"/>
      <c r="P50" s="70"/>
      <c r="Q50" s="70"/>
      <c r="R50" s="70"/>
      <c r="S50" s="70"/>
      <c r="T50" s="70"/>
      <c r="U50" s="70"/>
      <c r="V50" s="70"/>
    </row>
    <row r="51" spans="1:22" ht="66" customHeight="1">
      <c r="A51" s="80"/>
      <c r="B51" s="84" t="s">
        <v>112</v>
      </c>
      <c r="C51" s="85"/>
      <c r="D51" s="85"/>
      <c r="E51" s="85"/>
      <c r="F51" s="60" t="s">
        <v>4</v>
      </c>
      <c r="G51" s="78" t="s">
        <v>113</v>
      </c>
      <c r="H51" s="187"/>
      <c r="I51" s="190"/>
      <c r="J51" s="86"/>
      <c r="K51" s="86"/>
      <c r="L51" s="86"/>
      <c r="M51" s="71"/>
      <c r="N51" s="71"/>
      <c r="O51" s="71"/>
      <c r="P51" s="71"/>
      <c r="Q51" s="71"/>
      <c r="R51" s="71"/>
      <c r="S51" s="71"/>
      <c r="T51" s="71"/>
      <c r="U51" s="71"/>
      <c r="V51" s="71"/>
    </row>
    <row r="52" spans="1:22" ht="182.25" customHeight="1">
      <c r="A52" s="82"/>
      <c r="B52" s="84" t="s">
        <v>114</v>
      </c>
      <c r="C52" s="85"/>
      <c r="D52" s="85"/>
      <c r="E52" s="85"/>
      <c r="F52" s="60" t="s">
        <v>4</v>
      </c>
      <c r="G52" s="78" t="s">
        <v>115</v>
      </c>
      <c r="H52" s="187"/>
      <c r="I52" s="191"/>
      <c r="J52" s="86"/>
      <c r="K52" s="86"/>
      <c r="L52" s="86"/>
      <c r="M52" s="71"/>
      <c r="N52" s="71"/>
      <c r="O52" s="71"/>
      <c r="P52" s="71"/>
      <c r="Q52" s="71"/>
      <c r="R52" s="71"/>
      <c r="S52" s="71"/>
      <c r="T52" s="71"/>
      <c r="U52" s="71"/>
      <c r="V52" s="71"/>
    </row>
    <row r="53" spans="1:22" ht="24" customHeight="1">
      <c r="A53" s="82" t="s">
        <v>118</v>
      </c>
      <c r="B53" s="88" t="s">
        <v>119</v>
      </c>
      <c r="C53" s="77"/>
      <c r="D53" s="77"/>
      <c r="E53" s="77"/>
      <c r="F53" s="186" t="s">
        <v>108</v>
      </c>
      <c r="G53" s="186" t="s">
        <v>109</v>
      </c>
      <c r="H53" s="237"/>
      <c r="I53" s="189" t="s">
        <v>439</v>
      </c>
      <c r="J53" s="67"/>
      <c r="K53" s="67"/>
      <c r="L53" s="67"/>
      <c r="M53" s="79"/>
      <c r="N53" s="79"/>
      <c r="O53" s="79"/>
      <c r="P53" s="70"/>
      <c r="Q53" s="70"/>
      <c r="R53" s="70"/>
      <c r="S53" s="70"/>
      <c r="T53" s="70"/>
      <c r="U53" s="70"/>
      <c r="V53" s="70"/>
    </row>
    <row r="54" spans="1:22" ht="12.75">
      <c r="A54" s="188" t="s">
        <v>40</v>
      </c>
      <c r="B54" s="188"/>
      <c r="C54" s="81">
        <f>C55+C56+C57+C58+C59</f>
        <v>2340.03595</v>
      </c>
      <c r="D54" s="81">
        <f>D55+D56+D57+D58+D59</f>
        <v>2340.03595</v>
      </c>
      <c r="E54" s="81">
        <f>E55+E56+E57+E58+E59</f>
        <v>2340.03595</v>
      </c>
      <c r="F54" s="186"/>
      <c r="G54" s="186"/>
      <c r="H54" s="237"/>
      <c r="I54" s="190"/>
      <c r="J54" s="67"/>
      <c r="K54" s="67"/>
      <c r="L54" s="67"/>
      <c r="M54" s="79"/>
      <c r="N54" s="79"/>
      <c r="O54" s="79"/>
      <c r="P54" s="70"/>
      <c r="Q54" s="70"/>
      <c r="R54" s="70"/>
      <c r="S54" s="70"/>
      <c r="T54" s="70"/>
      <c r="U54" s="70"/>
      <c r="V54" s="70"/>
    </row>
    <row r="55" spans="1:22" ht="12.75" customHeight="1">
      <c r="A55" s="188" t="s">
        <v>6</v>
      </c>
      <c r="B55" s="188"/>
      <c r="C55" s="81">
        <v>0</v>
      </c>
      <c r="D55" s="81">
        <v>0</v>
      </c>
      <c r="E55" s="81">
        <v>0</v>
      </c>
      <c r="F55" s="186"/>
      <c r="G55" s="186"/>
      <c r="H55" s="237"/>
      <c r="I55" s="190"/>
      <c r="J55" s="67"/>
      <c r="K55" s="67"/>
      <c r="L55" s="67"/>
      <c r="M55" s="79"/>
      <c r="N55" s="79"/>
      <c r="O55" s="79"/>
      <c r="P55" s="70"/>
      <c r="Q55" s="70"/>
      <c r="R55" s="70"/>
      <c r="S55" s="70"/>
      <c r="T55" s="70"/>
      <c r="U55" s="70"/>
      <c r="V55" s="70"/>
    </row>
    <row r="56" spans="1:22" ht="12.75" customHeight="1">
      <c r="A56" s="188" t="s">
        <v>12</v>
      </c>
      <c r="B56" s="188"/>
      <c r="C56" s="81">
        <v>2316.6356</v>
      </c>
      <c r="D56" s="81">
        <v>2316.6356</v>
      </c>
      <c r="E56" s="81">
        <v>2316.6356</v>
      </c>
      <c r="F56" s="186"/>
      <c r="G56" s="186"/>
      <c r="H56" s="237"/>
      <c r="I56" s="190"/>
      <c r="J56" s="67"/>
      <c r="K56" s="67"/>
      <c r="L56" s="67"/>
      <c r="M56" s="79"/>
      <c r="N56" s="79"/>
      <c r="O56" s="79"/>
      <c r="P56" s="70"/>
      <c r="Q56" s="70"/>
      <c r="R56" s="70"/>
      <c r="S56" s="70"/>
      <c r="T56" s="70"/>
      <c r="U56" s="70"/>
      <c r="V56" s="70"/>
    </row>
    <row r="57" spans="1:22" ht="12.75" customHeight="1">
      <c r="A57" s="188" t="s">
        <v>13</v>
      </c>
      <c r="B57" s="188"/>
      <c r="C57" s="81">
        <v>23.40035</v>
      </c>
      <c r="D57" s="81">
        <v>23.40035</v>
      </c>
      <c r="E57" s="81">
        <v>23.40035</v>
      </c>
      <c r="F57" s="186"/>
      <c r="G57" s="186"/>
      <c r="H57" s="237"/>
      <c r="I57" s="190"/>
      <c r="J57" s="67"/>
      <c r="K57" s="67"/>
      <c r="L57" s="67"/>
      <c r="M57" s="79"/>
      <c r="N57" s="79"/>
      <c r="O57" s="79"/>
      <c r="P57" s="70"/>
      <c r="Q57" s="70"/>
      <c r="R57" s="70"/>
      <c r="S57" s="70"/>
      <c r="T57" s="70"/>
      <c r="U57" s="70"/>
      <c r="V57" s="70"/>
    </row>
    <row r="58" spans="1:22" ht="24.75" customHeight="1" hidden="1">
      <c r="A58" s="188" t="s">
        <v>14</v>
      </c>
      <c r="B58" s="188"/>
      <c r="C58" s="81">
        <v>0</v>
      </c>
      <c r="D58" s="81">
        <v>0</v>
      </c>
      <c r="E58" s="81">
        <v>0</v>
      </c>
      <c r="F58" s="186"/>
      <c r="G58" s="186"/>
      <c r="H58" s="237"/>
      <c r="I58" s="190"/>
      <c r="J58" s="67"/>
      <c r="K58" s="67"/>
      <c r="L58" s="67"/>
      <c r="M58" s="79"/>
      <c r="N58" s="79"/>
      <c r="O58" s="79"/>
      <c r="P58" s="70"/>
      <c r="Q58" s="70"/>
      <c r="R58" s="70"/>
      <c r="S58" s="70"/>
      <c r="T58" s="70"/>
      <c r="U58" s="70"/>
      <c r="V58" s="70"/>
    </row>
    <row r="59" spans="1:22" ht="12.75" customHeight="1">
      <c r="A59" s="188" t="s">
        <v>110</v>
      </c>
      <c r="B59" s="188"/>
      <c r="C59" s="81">
        <v>0</v>
      </c>
      <c r="D59" s="81">
        <v>0</v>
      </c>
      <c r="E59" s="81">
        <v>0</v>
      </c>
      <c r="F59" s="186"/>
      <c r="G59" s="186"/>
      <c r="H59" s="237"/>
      <c r="I59" s="190"/>
      <c r="J59" s="67"/>
      <c r="K59" s="67"/>
      <c r="L59" s="67"/>
      <c r="M59" s="79"/>
      <c r="N59" s="79"/>
      <c r="O59" s="79"/>
      <c r="P59" s="70"/>
      <c r="Q59" s="70"/>
      <c r="R59" s="70"/>
      <c r="S59" s="70"/>
      <c r="T59" s="70"/>
      <c r="U59" s="70"/>
      <c r="V59" s="70"/>
    </row>
    <row r="60" spans="1:22" ht="60" customHeight="1">
      <c r="A60" s="80"/>
      <c r="B60" s="84" t="s">
        <v>112</v>
      </c>
      <c r="C60" s="85"/>
      <c r="D60" s="85"/>
      <c r="E60" s="85"/>
      <c r="F60" s="60" t="s">
        <v>4</v>
      </c>
      <c r="G60" s="78" t="s">
        <v>113</v>
      </c>
      <c r="H60" s="237"/>
      <c r="I60" s="190"/>
      <c r="J60" s="86"/>
      <c r="K60" s="86"/>
      <c r="L60" s="86"/>
      <c r="M60" s="71"/>
      <c r="N60" s="71"/>
      <c r="O60" s="71"/>
      <c r="P60" s="71"/>
      <c r="Q60" s="71"/>
      <c r="R60" s="71"/>
      <c r="S60" s="71"/>
      <c r="T60" s="71"/>
      <c r="U60" s="71"/>
      <c r="V60" s="71"/>
    </row>
    <row r="61" spans="1:22" ht="70.5" customHeight="1">
      <c r="A61" s="82"/>
      <c r="B61" s="84" t="s">
        <v>114</v>
      </c>
      <c r="C61" s="85"/>
      <c r="D61" s="85"/>
      <c r="E61" s="85"/>
      <c r="F61" s="60" t="s">
        <v>4</v>
      </c>
      <c r="G61" s="78" t="s">
        <v>115</v>
      </c>
      <c r="H61" s="237"/>
      <c r="I61" s="191"/>
      <c r="J61" s="86"/>
      <c r="K61" s="86"/>
      <c r="L61" s="86"/>
      <c r="M61" s="71"/>
      <c r="N61" s="71"/>
      <c r="O61" s="71"/>
      <c r="P61" s="71"/>
      <c r="Q61" s="71"/>
      <c r="R61" s="71"/>
      <c r="S61" s="71"/>
      <c r="T61" s="71"/>
      <c r="U61" s="71"/>
      <c r="V61" s="71"/>
    </row>
    <row r="62" spans="1:22" ht="27" customHeight="1">
      <c r="A62" s="82" t="s">
        <v>120</v>
      </c>
      <c r="B62" s="88" t="s">
        <v>121</v>
      </c>
      <c r="C62" s="77"/>
      <c r="D62" s="77"/>
      <c r="E62" s="77"/>
      <c r="F62" s="186" t="s">
        <v>108</v>
      </c>
      <c r="G62" s="186" t="s">
        <v>109</v>
      </c>
      <c r="H62" s="187"/>
      <c r="I62" s="238" t="s">
        <v>440</v>
      </c>
      <c r="J62" s="86"/>
      <c r="K62" s="86"/>
      <c r="L62" s="86"/>
      <c r="M62" s="71"/>
      <c r="N62" s="71"/>
      <c r="O62" s="71"/>
      <c r="P62" s="71"/>
      <c r="Q62" s="71"/>
      <c r="R62" s="71"/>
      <c r="S62" s="71"/>
      <c r="T62" s="71"/>
      <c r="U62" s="71"/>
      <c r="V62" s="71"/>
    </row>
    <row r="63" spans="1:22" ht="12.75">
      <c r="A63" s="188" t="s">
        <v>40</v>
      </c>
      <c r="B63" s="188"/>
      <c r="C63" s="81">
        <f>C65+C66+C67+C68+C64</f>
        <v>880.02533</v>
      </c>
      <c r="D63" s="81">
        <f>D65+D66+D67+D68+D64</f>
        <v>880.02533</v>
      </c>
      <c r="E63" s="81">
        <f>E65+E66</f>
        <v>880.02533</v>
      </c>
      <c r="F63" s="186"/>
      <c r="G63" s="186"/>
      <c r="H63" s="187"/>
      <c r="I63" s="247"/>
      <c r="J63" s="86"/>
      <c r="K63" s="86"/>
      <c r="L63" s="86"/>
      <c r="M63" s="71"/>
      <c r="N63" s="71"/>
      <c r="O63" s="71"/>
      <c r="P63" s="71"/>
      <c r="Q63" s="71"/>
      <c r="R63" s="71"/>
      <c r="S63" s="71"/>
      <c r="T63" s="71"/>
      <c r="U63" s="71"/>
      <c r="V63" s="71"/>
    </row>
    <row r="64" spans="1:22" ht="12.75">
      <c r="A64" s="188" t="s">
        <v>6</v>
      </c>
      <c r="B64" s="188"/>
      <c r="C64" s="81">
        <v>0</v>
      </c>
      <c r="D64" s="81">
        <v>0</v>
      </c>
      <c r="E64" s="81">
        <v>0</v>
      </c>
      <c r="F64" s="186"/>
      <c r="G64" s="186"/>
      <c r="H64" s="187"/>
      <c r="I64" s="247"/>
      <c r="J64" s="86"/>
      <c r="K64" s="86"/>
      <c r="L64" s="86"/>
      <c r="M64" s="71"/>
      <c r="N64" s="71"/>
      <c r="O64" s="71"/>
      <c r="P64" s="71"/>
      <c r="Q64" s="71"/>
      <c r="R64" s="71"/>
      <c r="S64" s="71"/>
      <c r="T64" s="71"/>
      <c r="U64" s="71"/>
      <c r="V64" s="71"/>
    </row>
    <row r="65" spans="1:22" ht="12.75">
      <c r="A65" s="188" t="s">
        <v>12</v>
      </c>
      <c r="B65" s="188"/>
      <c r="C65" s="81">
        <v>871.22508</v>
      </c>
      <c r="D65" s="81">
        <v>871.22508</v>
      </c>
      <c r="E65" s="81">
        <v>871.22508</v>
      </c>
      <c r="F65" s="186"/>
      <c r="G65" s="186"/>
      <c r="H65" s="187"/>
      <c r="I65" s="247"/>
      <c r="J65" s="86"/>
      <c r="K65" s="86"/>
      <c r="L65" s="86"/>
      <c r="M65" s="71"/>
      <c r="N65" s="71"/>
      <c r="O65" s="71"/>
      <c r="P65" s="71"/>
      <c r="Q65" s="71"/>
      <c r="R65" s="71"/>
      <c r="S65" s="71"/>
      <c r="T65" s="71"/>
      <c r="U65" s="71"/>
      <c r="V65" s="71"/>
    </row>
    <row r="66" spans="1:22" ht="12.75">
      <c r="A66" s="188" t="s">
        <v>13</v>
      </c>
      <c r="B66" s="188"/>
      <c r="C66" s="81">
        <v>8.80025</v>
      </c>
      <c r="D66" s="89">
        <v>8.80025</v>
      </c>
      <c r="E66" s="89">
        <v>8.80025</v>
      </c>
      <c r="F66" s="186"/>
      <c r="G66" s="186"/>
      <c r="H66" s="187"/>
      <c r="I66" s="247"/>
      <c r="J66" s="86"/>
      <c r="K66" s="86"/>
      <c r="L66" s="86"/>
      <c r="M66" s="71"/>
      <c r="N66" s="71"/>
      <c r="O66" s="71"/>
      <c r="P66" s="71"/>
      <c r="Q66" s="71"/>
      <c r="R66" s="71"/>
      <c r="S66" s="71"/>
      <c r="T66" s="71"/>
      <c r="U66" s="71"/>
      <c r="V66" s="71"/>
    </row>
    <row r="67" spans="1:22" ht="24.75" customHeight="1" hidden="1">
      <c r="A67" s="188" t="s">
        <v>122</v>
      </c>
      <c r="B67" s="188"/>
      <c r="C67" s="81">
        <v>0</v>
      </c>
      <c r="D67" s="81">
        <v>0</v>
      </c>
      <c r="E67" s="81">
        <v>0</v>
      </c>
      <c r="F67" s="186"/>
      <c r="G67" s="186"/>
      <c r="H67" s="88"/>
      <c r="I67" s="247"/>
      <c r="J67" s="86"/>
      <c r="K67" s="86"/>
      <c r="L67" s="86"/>
      <c r="M67" s="71"/>
      <c r="N67" s="71"/>
      <c r="O67" s="71"/>
      <c r="P67" s="71"/>
      <c r="Q67" s="71"/>
      <c r="R67" s="71"/>
      <c r="S67" s="71"/>
      <c r="T67" s="71"/>
      <c r="U67" s="71"/>
      <c r="V67" s="71"/>
    </row>
    <row r="68" spans="1:22" ht="24.75" customHeight="1" hidden="1">
      <c r="A68" s="188" t="s">
        <v>110</v>
      </c>
      <c r="B68" s="188"/>
      <c r="C68" s="81">
        <v>0</v>
      </c>
      <c r="D68" s="81">
        <v>0</v>
      </c>
      <c r="E68" s="81">
        <v>0</v>
      </c>
      <c r="F68" s="186"/>
      <c r="G68" s="186"/>
      <c r="H68" s="88"/>
      <c r="I68" s="247"/>
      <c r="J68" s="86"/>
      <c r="K68" s="86"/>
      <c r="L68" s="86"/>
      <c r="M68" s="71"/>
      <c r="N68" s="71"/>
      <c r="O68" s="71"/>
      <c r="P68" s="71"/>
      <c r="Q68" s="71"/>
      <c r="R68" s="71"/>
      <c r="S68" s="71"/>
      <c r="T68" s="71"/>
      <c r="U68" s="71"/>
      <c r="V68" s="71"/>
    </row>
    <row r="69" spans="1:22" ht="40.5" customHeight="1">
      <c r="A69" s="80"/>
      <c r="B69" s="84" t="s">
        <v>112</v>
      </c>
      <c r="C69" s="85"/>
      <c r="D69" s="85"/>
      <c r="E69" s="85"/>
      <c r="F69" s="60" t="s">
        <v>4</v>
      </c>
      <c r="G69" s="78" t="s">
        <v>113</v>
      </c>
      <c r="H69" s="88"/>
      <c r="I69" s="247"/>
      <c r="J69" s="86"/>
      <c r="K69" s="86"/>
      <c r="L69" s="86"/>
      <c r="M69" s="71"/>
      <c r="N69" s="71"/>
      <c r="O69" s="71"/>
      <c r="P69" s="71"/>
      <c r="Q69" s="71"/>
      <c r="R69" s="71"/>
      <c r="S69" s="71"/>
      <c r="T69" s="71"/>
      <c r="U69" s="71"/>
      <c r="V69" s="71"/>
    </row>
    <row r="70" spans="1:22" ht="35.25" customHeight="1">
      <c r="A70" s="82"/>
      <c r="B70" s="84" t="s">
        <v>114</v>
      </c>
      <c r="C70" s="85"/>
      <c r="D70" s="85"/>
      <c r="E70" s="85"/>
      <c r="F70" s="60" t="s">
        <v>4</v>
      </c>
      <c r="G70" s="78" t="s">
        <v>115</v>
      </c>
      <c r="H70" s="88"/>
      <c r="I70" s="248"/>
      <c r="J70" s="86"/>
      <c r="K70" s="86"/>
      <c r="L70" s="86"/>
      <c r="M70" s="71"/>
      <c r="N70" s="71"/>
      <c r="O70" s="71"/>
      <c r="P70" s="71"/>
      <c r="Q70" s="71"/>
      <c r="R70" s="71"/>
      <c r="S70" s="71"/>
      <c r="T70" s="71"/>
      <c r="U70" s="71"/>
      <c r="V70" s="71"/>
    </row>
    <row r="71" spans="1:22" ht="67.5" customHeight="1">
      <c r="A71" s="82" t="s">
        <v>123</v>
      </c>
      <c r="B71" s="88" t="s">
        <v>124</v>
      </c>
      <c r="C71" s="77"/>
      <c r="D71" s="77"/>
      <c r="E71" s="77"/>
      <c r="F71" s="186" t="s">
        <v>108</v>
      </c>
      <c r="G71" s="186" t="s">
        <v>109</v>
      </c>
      <c r="H71" s="238"/>
      <c r="I71" s="238" t="s">
        <v>441</v>
      </c>
      <c r="J71" s="86"/>
      <c r="K71" s="86"/>
      <c r="L71" s="86"/>
      <c r="M71" s="71"/>
      <c r="N71" s="71"/>
      <c r="O71" s="71"/>
      <c r="P71" s="71"/>
      <c r="Q71" s="71"/>
      <c r="R71" s="71"/>
      <c r="S71" s="71"/>
      <c r="T71" s="71"/>
      <c r="U71" s="71"/>
      <c r="V71" s="71"/>
    </row>
    <row r="72" spans="1:22" ht="13.5" customHeight="1">
      <c r="A72" s="188" t="s">
        <v>40</v>
      </c>
      <c r="B72" s="188"/>
      <c r="C72" s="81">
        <f>C74+C75+C76+C77+C73</f>
        <v>6500</v>
      </c>
      <c r="D72" s="81">
        <f>D74+D75+D76+D77+D73</f>
        <v>6500</v>
      </c>
      <c r="E72" s="81">
        <f>E74+E75</f>
        <v>0</v>
      </c>
      <c r="F72" s="186"/>
      <c r="G72" s="186"/>
      <c r="H72" s="247"/>
      <c r="I72" s="247"/>
      <c r="J72" s="86"/>
      <c r="K72" s="86"/>
      <c r="L72" s="86"/>
      <c r="M72" s="71"/>
      <c r="N72" s="71"/>
      <c r="O72" s="71"/>
      <c r="P72" s="71"/>
      <c r="Q72" s="71"/>
      <c r="R72" s="71"/>
      <c r="S72" s="71"/>
      <c r="T72" s="71"/>
      <c r="U72" s="71"/>
      <c r="V72" s="71"/>
    </row>
    <row r="73" spans="1:22" ht="13.5" customHeight="1">
      <c r="A73" s="188" t="s">
        <v>6</v>
      </c>
      <c r="B73" s="188"/>
      <c r="C73" s="81">
        <v>0</v>
      </c>
      <c r="D73" s="81">
        <v>0</v>
      </c>
      <c r="E73" s="81">
        <v>0</v>
      </c>
      <c r="F73" s="186"/>
      <c r="G73" s="186"/>
      <c r="H73" s="247"/>
      <c r="I73" s="247"/>
      <c r="J73" s="86"/>
      <c r="K73" s="86"/>
      <c r="L73" s="86"/>
      <c r="M73" s="71"/>
      <c r="N73" s="71"/>
      <c r="O73" s="71"/>
      <c r="P73" s="71"/>
      <c r="Q73" s="71"/>
      <c r="R73" s="71"/>
      <c r="S73" s="71"/>
      <c r="T73" s="71"/>
      <c r="U73" s="71"/>
      <c r="V73" s="71"/>
    </row>
    <row r="74" spans="1:22" ht="13.5" customHeight="1">
      <c r="A74" s="188" t="s">
        <v>12</v>
      </c>
      <c r="B74" s="188"/>
      <c r="C74" s="81">
        <v>6500</v>
      </c>
      <c r="D74" s="81">
        <v>6500</v>
      </c>
      <c r="E74" s="81">
        <v>0</v>
      </c>
      <c r="F74" s="186"/>
      <c r="G74" s="186"/>
      <c r="H74" s="247"/>
      <c r="I74" s="247"/>
      <c r="J74" s="86"/>
      <c r="K74" s="86"/>
      <c r="L74" s="86"/>
      <c r="M74" s="71"/>
      <c r="N74" s="71"/>
      <c r="O74" s="71"/>
      <c r="P74" s="71"/>
      <c r="Q74" s="71"/>
      <c r="R74" s="71"/>
      <c r="S74" s="71"/>
      <c r="T74" s="71"/>
      <c r="U74" s="71"/>
      <c r="V74" s="71"/>
    </row>
    <row r="75" spans="1:22" ht="13.5" customHeight="1">
      <c r="A75" s="188" t="s">
        <v>13</v>
      </c>
      <c r="B75" s="188"/>
      <c r="C75" s="81">
        <v>0</v>
      </c>
      <c r="D75" s="89">
        <v>0</v>
      </c>
      <c r="E75" s="89">
        <v>0</v>
      </c>
      <c r="F75" s="186"/>
      <c r="G75" s="186"/>
      <c r="H75" s="247"/>
      <c r="I75" s="247"/>
      <c r="J75" s="86"/>
      <c r="K75" s="86"/>
      <c r="L75" s="86"/>
      <c r="M75" s="71"/>
      <c r="N75" s="71"/>
      <c r="O75" s="71"/>
      <c r="P75" s="71"/>
      <c r="Q75" s="71"/>
      <c r="R75" s="71"/>
      <c r="S75" s="71"/>
      <c r="T75" s="71"/>
      <c r="U75" s="71"/>
      <c r="V75" s="71"/>
    </row>
    <row r="76" spans="1:22" ht="13.5" customHeight="1">
      <c r="A76" s="188" t="s">
        <v>122</v>
      </c>
      <c r="B76" s="188"/>
      <c r="C76" s="81">
        <v>0</v>
      </c>
      <c r="D76" s="81">
        <v>0</v>
      </c>
      <c r="E76" s="81">
        <v>0</v>
      </c>
      <c r="F76" s="186"/>
      <c r="G76" s="186"/>
      <c r="H76" s="247"/>
      <c r="I76" s="247"/>
      <c r="J76" s="86"/>
      <c r="K76" s="86"/>
      <c r="L76" s="86"/>
      <c r="M76" s="71"/>
      <c r="N76" s="71"/>
      <c r="O76" s="71"/>
      <c r="P76" s="71"/>
      <c r="Q76" s="71"/>
      <c r="R76" s="71"/>
      <c r="S76" s="71"/>
      <c r="T76" s="71"/>
      <c r="U76" s="71"/>
      <c r="V76" s="71"/>
    </row>
    <row r="77" spans="1:22" ht="13.5" customHeight="1">
      <c r="A77" s="188" t="s">
        <v>110</v>
      </c>
      <c r="B77" s="188"/>
      <c r="C77" s="81">
        <v>0</v>
      </c>
      <c r="D77" s="81">
        <v>0</v>
      </c>
      <c r="E77" s="81">
        <v>0</v>
      </c>
      <c r="F77" s="186"/>
      <c r="G77" s="186"/>
      <c r="H77" s="247"/>
      <c r="I77" s="247"/>
      <c r="J77" s="86"/>
      <c r="K77" s="86"/>
      <c r="L77" s="86"/>
      <c r="M77" s="71"/>
      <c r="N77" s="71"/>
      <c r="O77" s="71"/>
      <c r="P77" s="71"/>
      <c r="Q77" s="71"/>
      <c r="R77" s="71"/>
      <c r="S77" s="71"/>
      <c r="T77" s="71"/>
      <c r="U77" s="71"/>
      <c r="V77" s="71"/>
    </row>
    <row r="78" spans="1:22" ht="40.5" customHeight="1">
      <c r="A78" s="80"/>
      <c r="B78" s="84" t="s">
        <v>112</v>
      </c>
      <c r="C78" s="85"/>
      <c r="D78" s="85"/>
      <c r="E78" s="85"/>
      <c r="F78" s="60" t="s">
        <v>4</v>
      </c>
      <c r="G78" s="78" t="s">
        <v>113</v>
      </c>
      <c r="H78" s="247"/>
      <c r="I78" s="247"/>
      <c r="J78" s="86"/>
      <c r="K78" s="86"/>
      <c r="L78" s="86"/>
      <c r="M78" s="71"/>
      <c r="N78" s="71"/>
      <c r="O78" s="71"/>
      <c r="P78" s="71"/>
      <c r="Q78" s="71"/>
      <c r="R78" s="71"/>
      <c r="S78" s="71"/>
      <c r="T78" s="71"/>
      <c r="U78" s="71"/>
      <c r="V78" s="71"/>
    </row>
    <row r="79" spans="1:22" ht="39" customHeight="1">
      <c r="A79" s="82"/>
      <c r="B79" s="84" t="s">
        <v>114</v>
      </c>
      <c r="C79" s="85"/>
      <c r="D79" s="85"/>
      <c r="E79" s="85"/>
      <c r="F79" s="60" t="s">
        <v>4</v>
      </c>
      <c r="G79" s="78" t="s">
        <v>115</v>
      </c>
      <c r="H79" s="248"/>
      <c r="I79" s="248"/>
      <c r="J79" s="86"/>
      <c r="K79" s="86"/>
      <c r="L79" s="86"/>
      <c r="M79" s="71"/>
      <c r="N79" s="71"/>
      <c r="O79" s="71"/>
      <c r="P79" s="71"/>
      <c r="Q79" s="71"/>
      <c r="R79" s="71"/>
      <c r="S79" s="71"/>
      <c r="T79" s="71"/>
      <c r="U79" s="71"/>
      <c r="V79" s="71"/>
    </row>
    <row r="80" spans="1:22" s="71" customFormat="1" ht="48.75" customHeight="1">
      <c r="A80" s="75" t="s">
        <v>52</v>
      </c>
      <c r="B80" s="76" t="s">
        <v>125</v>
      </c>
      <c r="C80" s="77"/>
      <c r="D80" s="77"/>
      <c r="E80" s="77"/>
      <c r="F80" s="186"/>
      <c r="G80" s="186"/>
      <c r="H80" s="186"/>
      <c r="I80" s="186"/>
      <c r="J80" s="67"/>
      <c r="K80" s="67"/>
      <c r="L80" s="67"/>
      <c r="M80" s="79"/>
      <c r="N80" s="79"/>
      <c r="O80" s="79"/>
      <c r="P80" s="70"/>
      <c r="Q80" s="70"/>
      <c r="R80" s="70"/>
      <c r="S80" s="70"/>
      <c r="T80" s="70"/>
      <c r="U80" s="70"/>
      <c r="V80" s="70"/>
    </row>
    <row r="81" spans="1:22" s="71" customFormat="1" ht="10.5" customHeight="1">
      <c r="A81" s="188" t="s">
        <v>40</v>
      </c>
      <c r="B81" s="188"/>
      <c r="C81" s="91">
        <f>C82+C83+C84+C85</f>
        <v>224277.50406</v>
      </c>
      <c r="D81" s="91">
        <f>D82+D83+D84+D85</f>
        <v>200383.81162000002</v>
      </c>
      <c r="E81" s="91">
        <f>E82+E83+E84+E85</f>
        <v>130055.71081000002</v>
      </c>
      <c r="F81" s="186"/>
      <c r="G81" s="186"/>
      <c r="H81" s="186"/>
      <c r="I81" s="186"/>
      <c r="J81" s="67"/>
      <c r="K81" s="67"/>
      <c r="L81" s="67"/>
      <c r="M81" s="79"/>
      <c r="N81" s="67"/>
      <c r="O81" s="79"/>
      <c r="P81" s="70"/>
      <c r="Q81" s="70"/>
      <c r="R81" s="70"/>
      <c r="S81" s="70"/>
      <c r="T81" s="70"/>
      <c r="U81" s="70"/>
      <c r="V81" s="70"/>
    </row>
    <row r="82" spans="1:22" s="71" customFormat="1" ht="10.5" customHeight="1">
      <c r="A82" s="188" t="s">
        <v>6</v>
      </c>
      <c r="B82" s="188"/>
      <c r="C82" s="91">
        <f aca="true" t="shared" si="3" ref="C82:E85">C88+C95+C104+C112+C120+C128+C135+C143+C151+C158</f>
        <v>0</v>
      </c>
      <c r="D82" s="91">
        <f t="shared" si="3"/>
        <v>0</v>
      </c>
      <c r="E82" s="91">
        <f t="shared" si="3"/>
        <v>0</v>
      </c>
      <c r="F82" s="186"/>
      <c r="G82" s="186"/>
      <c r="H82" s="186"/>
      <c r="I82" s="186"/>
      <c r="J82" s="67"/>
      <c r="K82" s="67"/>
      <c r="L82" s="67"/>
      <c r="M82" s="79"/>
      <c r="N82" s="79"/>
      <c r="O82" s="79"/>
      <c r="P82" s="70"/>
      <c r="Q82" s="70"/>
      <c r="R82" s="70"/>
      <c r="S82" s="70"/>
      <c r="T82" s="70"/>
      <c r="U82" s="70"/>
      <c r="V82" s="70"/>
    </row>
    <row r="83" spans="1:22" s="71" customFormat="1" ht="11.25" customHeight="1">
      <c r="A83" s="188" t="s">
        <v>12</v>
      </c>
      <c r="B83" s="188"/>
      <c r="C83" s="91">
        <f t="shared" si="3"/>
        <v>221568.17832</v>
      </c>
      <c r="D83" s="91">
        <f t="shared" si="3"/>
        <v>198340.48947000003</v>
      </c>
      <c r="E83" s="91">
        <f t="shared" si="3"/>
        <v>128595.99965000001</v>
      </c>
      <c r="F83" s="186"/>
      <c r="G83" s="186"/>
      <c r="H83" s="186"/>
      <c r="I83" s="186"/>
      <c r="J83" s="67"/>
      <c r="K83" s="67"/>
      <c r="L83" s="67"/>
      <c r="M83" s="79"/>
      <c r="N83" s="79"/>
      <c r="O83" s="79"/>
      <c r="P83" s="70"/>
      <c r="Q83" s="70"/>
      <c r="R83" s="70"/>
      <c r="S83" s="70"/>
      <c r="T83" s="70"/>
      <c r="U83" s="70"/>
      <c r="V83" s="70"/>
    </row>
    <row r="84" spans="1:22" s="71" customFormat="1" ht="9.75" customHeight="1">
      <c r="A84" s="188" t="s">
        <v>13</v>
      </c>
      <c r="B84" s="188"/>
      <c r="C84" s="91">
        <f t="shared" si="3"/>
        <v>2709.32574</v>
      </c>
      <c r="D84" s="91">
        <f t="shared" si="3"/>
        <v>2043.3221500000002</v>
      </c>
      <c r="E84" s="91">
        <f t="shared" si="3"/>
        <v>1459.71116</v>
      </c>
      <c r="F84" s="186"/>
      <c r="G84" s="186"/>
      <c r="H84" s="186"/>
      <c r="I84" s="186"/>
      <c r="J84" s="67"/>
      <c r="K84" s="67"/>
      <c r="L84" s="67"/>
      <c r="M84" s="79"/>
      <c r="N84" s="79"/>
      <c r="O84" s="79"/>
      <c r="P84" s="70"/>
      <c r="Q84" s="70"/>
      <c r="R84" s="70"/>
      <c r="S84" s="70"/>
      <c r="T84" s="70"/>
      <c r="U84" s="70"/>
      <c r="V84" s="70"/>
    </row>
    <row r="85" spans="1:22" s="71" customFormat="1" ht="12" customHeight="1">
      <c r="A85" s="188" t="s">
        <v>14</v>
      </c>
      <c r="B85" s="188"/>
      <c r="C85" s="91">
        <f t="shared" si="3"/>
        <v>0</v>
      </c>
      <c r="D85" s="91">
        <f t="shared" si="3"/>
        <v>0</v>
      </c>
      <c r="E85" s="91">
        <f t="shared" si="3"/>
        <v>0</v>
      </c>
      <c r="F85" s="186"/>
      <c r="G85" s="186"/>
      <c r="H85" s="186"/>
      <c r="I85" s="186"/>
      <c r="J85" s="67"/>
      <c r="K85" s="67"/>
      <c r="L85" s="67"/>
      <c r="M85" s="79"/>
      <c r="N85" s="79"/>
      <c r="O85" s="79"/>
      <c r="P85" s="70"/>
      <c r="Q85" s="70"/>
      <c r="R85" s="70"/>
      <c r="S85" s="70"/>
      <c r="T85" s="70"/>
      <c r="U85" s="70"/>
      <c r="V85" s="70"/>
    </row>
    <row r="86" spans="1:22" s="71" customFormat="1" ht="117" customHeight="1">
      <c r="A86" s="82"/>
      <c r="B86" s="80" t="s">
        <v>126</v>
      </c>
      <c r="C86" s="77"/>
      <c r="D86" s="77"/>
      <c r="E86" s="77"/>
      <c r="F86" s="186" t="s">
        <v>108</v>
      </c>
      <c r="G86" s="186" t="s">
        <v>127</v>
      </c>
      <c r="H86" s="194" t="s">
        <v>128</v>
      </c>
      <c r="I86" s="200" t="s">
        <v>533</v>
      </c>
      <c r="J86" s="67"/>
      <c r="K86" s="67"/>
      <c r="L86" s="67"/>
      <c r="M86" s="67"/>
      <c r="N86" s="67"/>
      <c r="O86" s="79"/>
      <c r="P86" s="70"/>
      <c r="Q86" s="70"/>
      <c r="R86" s="70"/>
      <c r="S86" s="70"/>
      <c r="T86" s="70"/>
      <c r="U86" s="70"/>
      <c r="V86" s="70"/>
    </row>
    <row r="87" spans="1:22" s="71" customFormat="1" ht="9.75" customHeight="1">
      <c r="A87" s="188" t="s">
        <v>40</v>
      </c>
      <c r="B87" s="188"/>
      <c r="C87" s="81">
        <f>C88+C89+C90+C91</f>
        <v>91919.12746999999</v>
      </c>
      <c r="D87" s="81">
        <f>D88+D89+D90+D91</f>
        <v>89637.55961</v>
      </c>
      <c r="E87" s="81">
        <f>E88+E89+E90+E91</f>
        <v>89637.55961</v>
      </c>
      <c r="F87" s="186"/>
      <c r="G87" s="186"/>
      <c r="H87" s="194"/>
      <c r="I87" s="200"/>
      <c r="J87" s="67"/>
      <c r="K87" s="67"/>
      <c r="L87" s="67"/>
      <c r="M87" s="79"/>
      <c r="N87" s="79"/>
      <c r="O87" s="79"/>
      <c r="P87" s="70"/>
      <c r="Q87" s="70"/>
      <c r="R87" s="70"/>
      <c r="S87" s="70"/>
      <c r="T87" s="70"/>
      <c r="U87" s="70"/>
      <c r="V87" s="70"/>
    </row>
    <row r="88" spans="1:22" s="71" customFormat="1" ht="10.5" customHeight="1">
      <c r="A88" s="188" t="s">
        <v>6</v>
      </c>
      <c r="B88" s="188"/>
      <c r="C88" s="81">
        <v>0</v>
      </c>
      <c r="D88" s="81">
        <v>0</v>
      </c>
      <c r="E88" s="81">
        <v>0</v>
      </c>
      <c r="F88" s="186"/>
      <c r="G88" s="186"/>
      <c r="H88" s="194"/>
      <c r="I88" s="200"/>
      <c r="J88" s="67"/>
      <c r="K88" s="67"/>
      <c r="L88" s="67"/>
      <c r="M88" s="79"/>
      <c r="N88" s="79"/>
      <c r="O88" s="79"/>
      <c r="P88" s="70"/>
      <c r="Q88" s="70"/>
      <c r="R88" s="70"/>
      <c r="S88" s="70"/>
      <c r="T88" s="70"/>
      <c r="U88" s="70"/>
      <c r="V88" s="70"/>
    </row>
    <row r="89" spans="1:22" s="71" customFormat="1" ht="10.5" customHeight="1">
      <c r="A89" s="188" t="s">
        <v>12</v>
      </c>
      <c r="B89" s="188"/>
      <c r="C89" s="81">
        <v>90709.13986</v>
      </c>
      <c r="D89" s="81">
        <v>88572.31086</v>
      </c>
      <c r="E89" s="81">
        <v>88572.31086</v>
      </c>
      <c r="F89" s="186"/>
      <c r="G89" s="186"/>
      <c r="H89" s="194"/>
      <c r="I89" s="200"/>
      <c r="J89" s="67"/>
      <c r="K89" s="81"/>
      <c r="L89" s="67"/>
      <c r="M89" s="79"/>
      <c r="N89" s="79"/>
      <c r="O89" s="79"/>
      <c r="P89" s="70"/>
      <c r="Q89" s="70"/>
      <c r="R89" s="70"/>
      <c r="S89" s="70"/>
      <c r="T89" s="70"/>
      <c r="U89" s="70"/>
      <c r="V89" s="70"/>
    </row>
    <row r="90" spans="1:22" s="71" customFormat="1" ht="10.5" customHeight="1">
      <c r="A90" s="188" t="s">
        <v>13</v>
      </c>
      <c r="B90" s="188"/>
      <c r="C90" s="81">
        <v>1209.98761</v>
      </c>
      <c r="D90" s="81">
        <v>1065.24875</v>
      </c>
      <c r="E90" s="81">
        <v>1065.24875</v>
      </c>
      <c r="F90" s="186"/>
      <c r="G90" s="186"/>
      <c r="H90" s="194"/>
      <c r="I90" s="200"/>
      <c r="J90" s="67"/>
      <c r="K90" s="67"/>
      <c r="L90" s="67"/>
      <c r="M90" s="79"/>
      <c r="N90" s="79"/>
      <c r="O90" s="79"/>
      <c r="P90" s="70"/>
      <c r="Q90" s="70"/>
      <c r="R90" s="70"/>
      <c r="S90" s="70"/>
      <c r="T90" s="70"/>
      <c r="U90" s="70"/>
      <c r="V90" s="70"/>
    </row>
    <row r="91" spans="1:22" s="71" customFormat="1" ht="10.5" customHeight="1">
      <c r="A91" s="188" t="s">
        <v>14</v>
      </c>
      <c r="B91" s="188"/>
      <c r="C91" s="81">
        <v>0</v>
      </c>
      <c r="D91" s="81">
        <v>0</v>
      </c>
      <c r="E91" s="81">
        <v>0</v>
      </c>
      <c r="F91" s="186"/>
      <c r="G91" s="186"/>
      <c r="H91" s="194"/>
      <c r="I91" s="200"/>
      <c r="J91" s="67"/>
      <c r="K91" s="67"/>
      <c r="L91" s="67"/>
      <c r="M91" s="79"/>
      <c r="N91" s="79"/>
      <c r="O91" s="79"/>
      <c r="P91" s="70"/>
      <c r="Q91" s="70"/>
      <c r="R91" s="70"/>
      <c r="S91" s="70"/>
      <c r="T91" s="70"/>
      <c r="U91" s="70"/>
      <c r="V91" s="70"/>
    </row>
    <row r="92" spans="1:22" s="71" customFormat="1" ht="32.25" customHeight="1">
      <c r="A92" s="80"/>
      <c r="B92" s="93" t="s">
        <v>129</v>
      </c>
      <c r="C92" s="81"/>
      <c r="D92" s="81"/>
      <c r="E92" s="81"/>
      <c r="F92" s="60" t="s">
        <v>4</v>
      </c>
      <c r="G92" s="78" t="s">
        <v>130</v>
      </c>
      <c r="H92" s="78"/>
      <c r="I92" s="200"/>
      <c r="J92" s="67"/>
      <c r="K92" s="67"/>
      <c r="L92" s="67"/>
      <c r="M92" s="79"/>
      <c r="N92" s="79"/>
      <c r="O92" s="79"/>
      <c r="P92" s="70"/>
      <c r="Q92" s="70"/>
      <c r="R92" s="70"/>
      <c r="S92" s="70"/>
      <c r="T92" s="70"/>
      <c r="U92" s="70"/>
      <c r="V92" s="70"/>
    </row>
    <row r="93" spans="1:22" s="71" customFormat="1" ht="57" customHeight="1">
      <c r="A93" s="82"/>
      <c r="B93" s="80" t="s">
        <v>131</v>
      </c>
      <c r="C93" s="77"/>
      <c r="D93" s="77"/>
      <c r="E93" s="77"/>
      <c r="F93" s="186" t="s">
        <v>127</v>
      </c>
      <c r="G93" s="186" t="s">
        <v>132</v>
      </c>
      <c r="H93" s="194"/>
      <c r="I93" s="192" t="s">
        <v>442</v>
      </c>
      <c r="J93" s="67"/>
      <c r="K93" s="67"/>
      <c r="L93" s="67"/>
      <c r="M93" s="67"/>
      <c r="N93" s="67"/>
      <c r="O93" s="79"/>
      <c r="P93" s="70"/>
      <c r="Q93" s="70"/>
      <c r="R93" s="70"/>
      <c r="S93" s="70"/>
      <c r="T93" s="70"/>
      <c r="U93" s="70"/>
      <c r="V93" s="70"/>
    </row>
    <row r="94" spans="1:22" s="71" customFormat="1" ht="9.75" customHeight="1">
      <c r="A94" s="188" t="s">
        <v>40</v>
      </c>
      <c r="B94" s="188"/>
      <c r="C94" s="81">
        <f>C95+C96+C97+C98+C99</f>
        <v>14772.72727</v>
      </c>
      <c r="D94" s="81">
        <f>D95+D96+D97+D98+D99</f>
        <v>14772.7273</v>
      </c>
      <c r="E94" s="81">
        <f>E95+E96+E97+E98+E99</f>
        <v>0</v>
      </c>
      <c r="F94" s="186"/>
      <c r="G94" s="186"/>
      <c r="H94" s="194"/>
      <c r="I94" s="192"/>
      <c r="J94" s="67"/>
      <c r="K94" s="67"/>
      <c r="L94" s="67"/>
      <c r="M94" s="79"/>
      <c r="N94" s="79"/>
      <c r="O94" s="79"/>
      <c r="P94" s="70"/>
      <c r="Q94" s="70"/>
      <c r="R94" s="70"/>
      <c r="S94" s="70"/>
      <c r="T94" s="70"/>
      <c r="U94" s="70"/>
      <c r="V94" s="70"/>
    </row>
    <row r="95" spans="1:22" s="71" customFormat="1" ht="10.5" customHeight="1">
      <c r="A95" s="188" t="s">
        <v>6</v>
      </c>
      <c r="B95" s="188"/>
      <c r="C95" s="81">
        <v>0</v>
      </c>
      <c r="D95" s="81">
        <v>0</v>
      </c>
      <c r="E95" s="81">
        <v>0</v>
      </c>
      <c r="F95" s="186"/>
      <c r="G95" s="186"/>
      <c r="H95" s="194"/>
      <c r="I95" s="192"/>
      <c r="J95" s="67"/>
      <c r="K95" s="67"/>
      <c r="L95" s="67"/>
      <c r="M95" s="79"/>
      <c r="N95" s="79"/>
      <c r="O95" s="79"/>
      <c r="P95" s="70"/>
      <c r="Q95" s="70"/>
      <c r="R95" s="70"/>
      <c r="S95" s="70"/>
      <c r="T95" s="70"/>
      <c r="U95" s="70"/>
      <c r="V95" s="70"/>
    </row>
    <row r="96" spans="1:22" s="71" customFormat="1" ht="10.5" customHeight="1">
      <c r="A96" s="188" t="s">
        <v>12</v>
      </c>
      <c r="B96" s="188"/>
      <c r="C96" s="81">
        <v>14625</v>
      </c>
      <c r="D96" s="81">
        <v>14625</v>
      </c>
      <c r="E96" s="81">
        <v>0</v>
      </c>
      <c r="F96" s="186"/>
      <c r="G96" s="186"/>
      <c r="H96" s="194"/>
      <c r="I96" s="192"/>
      <c r="J96" s="67"/>
      <c r="K96" s="67"/>
      <c r="L96" s="67"/>
      <c r="M96" s="79"/>
      <c r="N96" s="79"/>
      <c r="O96" s="79"/>
      <c r="P96" s="70"/>
      <c r="Q96" s="70"/>
      <c r="R96" s="70"/>
      <c r="S96" s="70"/>
      <c r="T96" s="70"/>
      <c r="U96" s="70"/>
      <c r="V96" s="70"/>
    </row>
    <row r="97" spans="1:22" s="71" customFormat="1" ht="10.5" customHeight="1">
      <c r="A97" s="188" t="s">
        <v>13</v>
      </c>
      <c r="B97" s="188"/>
      <c r="C97" s="81">
        <v>147.72727</v>
      </c>
      <c r="D97" s="81">
        <v>147.7273</v>
      </c>
      <c r="E97" s="81">
        <v>0</v>
      </c>
      <c r="F97" s="186"/>
      <c r="G97" s="186"/>
      <c r="H97" s="194"/>
      <c r="I97" s="192"/>
      <c r="J97" s="67"/>
      <c r="K97" s="67"/>
      <c r="L97" s="67"/>
      <c r="M97" s="79"/>
      <c r="N97" s="79"/>
      <c r="O97" s="79"/>
      <c r="P97" s="70"/>
      <c r="Q97" s="70"/>
      <c r="R97" s="70"/>
      <c r="S97" s="70"/>
      <c r="T97" s="70"/>
      <c r="U97" s="70"/>
      <c r="V97" s="70"/>
    </row>
    <row r="98" spans="1:22" s="71" customFormat="1" ht="10.5" customHeight="1">
      <c r="A98" s="188" t="s">
        <v>14</v>
      </c>
      <c r="B98" s="188"/>
      <c r="C98" s="81">
        <v>0</v>
      </c>
      <c r="D98" s="81">
        <v>0</v>
      </c>
      <c r="E98" s="81">
        <v>0</v>
      </c>
      <c r="F98" s="186"/>
      <c r="G98" s="186"/>
      <c r="H98" s="194"/>
      <c r="I98" s="192"/>
      <c r="J98" s="67"/>
      <c r="K98" s="67"/>
      <c r="L98" s="67"/>
      <c r="M98" s="79"/>
      <c r="N98" s="79"/>
      <c r="O98" s="79"/>
      <c r="P98" s="70"/>
      <c r="Q98" s="70"/>
      <c r="R98" s="70"/>
      <c r="S98" s="70"/>
      <c r="T98" s="70"/>
      <c r="U98" s="70"/>
      <c r="V98" s="70"/>
    </row>
    <row r="99" spans="1:22" s="71" customFormat="1" ht="10.5" customHeight="1">
      <c r="A99" s="188" t="s">
        <v>110</v>
      </c>
      <c r="B99" s="188"/>
      <c r="C99" s="81">
        <v>0</v>
      </c>
      <c r="D99" s="81">
        <v>0</v>
      </c>
      <c r="E99" s="81">
        <v>0</v>
      </c>
      <c r="F99" s="186"/>
      <c r="G99" s="186"/>
      <c r="H99" s="194"/>
      <c r="I99" s="192"/>
      <c r="J99" s="67"/>
      <c r="K99" s="67"/>
      <c r="L99" s="67"/>
      <c r="M99" s="79"/>
      <c r="N99" s="79"/>
      <c r="O99" s="79"/>
      <c r="P99" s="70"/>
      <c r="Q99" s="70"/>
      <c r="R99" s="70"/>
      <c r="S99" s="70"/>
      <c r="T99" s="70"/>
      <c r="U99" s="70"/>
      <c r="V99" s="70"/>
    </row>
    <row r="100" spans="1:22" s="71" customFormat="1" ht="69.75" customHeight="1">
      <c r="A100" s="80"/>
      <c r="B100" s="80" t="s">
        <v>133</v>
      </c>
      <c r="C100" s="81"/>
      <c r="D100" s="81"/>
      <c r="E100" s="81"/>
      <c r="F100" s="60" t="s">
        <v>4</v>
      </c>
      <c r="G100" s="82" t="s">
        <v>134</v>
      </c>
      <c r="H100" s="78"/>
      <c r="I100" s="94" t="s">
        <v>443</v>
      </c>
      <c r="J100" s="67"/>
      <c r="K100" s="67"/>
      <c r="L100" s="67"/>
      <c r="M100" s="79"/>
      <c r="N100" s="79"/>
      <c r="O100" s="79"/>
      <c r="P100" s="70"/>
      <c r="Q100" s="70"/>
      <c r="R100" s="70"/>
      <c r="S100" s="70"/>
      <c r="T100" s="70"/>
      <c r="U100" s="70"/>
      <c r="V100" s="70"/>
    </row>
    <row r="101" spans="1:22" s="71" customFormat="1" ht="60.75" customHeight="1">
      <c r="A101" s="80"/>
      <c r="B101" s="80" t="s">
        <v>135</v>
      </c>
      <c r="C101" s="81"/>
      <c r="D101" s="81"/>
      <c r="E101" s="81"/>
      <c r="F101" s="60" t="s">
        <v>4</v>
      </c>
      <c r="G101" s="78" t="s">
        <v>136</v>
      </c>
      <c r="H101" s="78"/>
      <c r="I101" s="128" t="s">
        <v>444</v>
      </c>
      <c r="J101" s="67"/>
      <c r="K101" s="67"/>
      <c r="L101" s="67"/>
      <c r="M101" s="79"/>
      <c r="N101" s="79"/>
      <c r="O101" s="79"/>
      <c r="P101" s="70"/>
      <c r="Q101" s="70"/>
      <c r="R101" s="70"/>
      <c r="S101" s="70"/>
      <c r="T101" s="70"/>
      <c r="U101" s="70"/>
      <c r="V101" s="70"/>
    </row>
    <row r="102" spans="1:22" s="71" customFormat="1" ht="86.25" customHeight="1">
      <c r="A102" s="80"/>
      <c r="B102" s="80" t="s">
        <v>137</v>
      </c>
      <c r="C102" s="77"/>
      <c r="D102" s="77"/>
      <c r="E102" s="77"/>
      <c r="F102" s="186" t="s">
        <v>138</v>
      </c>
      <c r="G102" s="186" t="s">
        <v>132</v>
      </c>
      <c r="H102" s="196" t="s">
        <v>139</v>
      </c>
      <c r="I102" s="197" t="s">
        <v>445</v>
      </c>
      <c r="J102" s="67"/>
      <c r="K102" s="67"/>
      <c r="L102" s="67"/>
      <c r="M102" s="79"/>
      <c r="N102" s="79"/>
      <c r="O102" s="79"/>
      <c r="P102" s="70"/>
      <c r="Q102" s="70"/>
      <c r="R102" s="70"/>
      <c r="S102" s="70"/>
      <c r="T102" s="70"/>
      <c r="U102" s="70"/>
      <c r="V102" s="70"/>
    </row>
    <row r="103" spans="1:22" s="71" customFormat="1" ht="9.75" customHeight="1">
      <c r="A103" s="188" t="s">
        <v>40</v>
      </c>
      <c r="B103" s="188"/>
      <c r="C103" s="81">
        <f>C104+C105+C106+C107+C108</f>
        <v>7869.36</v>
      </c>
      <c r="D103" s="81">
        <f>D104+D105+D106+D107+D108</f>
        <v>6609.41</v>
      </c>
      <c r="E103" s="81">
        <f>E104+E105+E106+E107+E108</f>
        <v>3779.07855</v>
      </c>
      <c r="F103" s="186"/>
      <c r="G103" s="186"/>
      <c r="H103" s="196"/>
      <c r="I103" s="198"/>
      <c r="J103" s="67"/>
      <c r="K103" s="67"/>
      <c r="L103" s="67"/>
      <c r="M103" s="79"/>
      <c r="N103" s="79"/>
      <c r="O103" s="79"/>
      <c r="P103" s="70"/>
      <c r="Q103" s="70"/>
      <c r="R103" s="70"/>
      <c r="S103" s="70"/>
      <c r="T103" s="70"/>
      <c r="U103" s="70"/>
      <c r="V103" s="70"/>
    </row>
    <row r="104" spans="1:22" s="71" customFormat="1" ht="10.5" customHeight="1">
      <c r="A104" s="188" t="s">
        <v>6</v>
      </c>
      <c r="B104" s="188"/>
      <c r="C104" s="81">
        <v>0</v>
      </c>
      <c r="D104" s="81">
        <v>0</v>
      </c>
      <c r="E104" s="81">
        <v>0</v>
      </c>
      <c r="F104" s="186"/>
      <c r="G104" s="186"/>
      <c r="H104" s="196"/>
      <c r="I104" s="198"/>
      <c r="J104" s="67"/>
      <c r="K104" s="67"/>
      <c r="L104" s="67"/>
      <c r="M104" s="79"/>
      <c r="N104" s="79"/>
      <c r="O104" s="79"/>
      <c r="P104" s="70"/>
      <c r="Q104" s="70"/>
      <c r="R104" s="70"/>
      <c r="S104" s="70"/>
      <c r="T104" s="70"/>
      <c r="U104" s="70"/>
      <c r="V104" s="70"/>
    </row>
    <row r="105" spans="1:22" s="71" customFormat="1" ht="10.5" customHeight="1">
      <c r="A105" s="188" t="s">
        <v>12</v>
      </c>
      <c r="B105" s="188"/>
      <c r="C105" s="81">
        <v>7869.36</v>
      </c>
      <c r="D105" s="81">
        <v>6609.41</v>
      </c>
      <c r="E105" s="81">
        <v>3779.07855</v>
      </c>
      <c r="F105" s="186"/>
      <c r="G105" s="186"/>
      <c r="H105" s="196"/>
      <c r="I105" s="198"/>
      <c r="J105" s="81"/>
      <c r="K105" s="81"/>
      <c r="L105" s="67"/>
      <c r="M105" s="79"/>
      <c r="N105" s="79"/>
      <c r="O105" s="79"/>
      <c r="P105" s="70"/>
      <c r="Q105" s="70"/>
      <c r="R105" s="70"/>
      <c r="S105" s="70"/>
      <c r="T105" s="70"/>
      <c r="U105" s="70"/>
      <c r="V105" s="70"/>
    </row>
    <row r="106" spans="1:22" s="71" customFormat="1" ht="10.5" customHeight="1">
      <c r="A106" s="188" t="s">
        <v>13</v>
      </c>
      <c r="B106" s="188"/>
      <c r="C106" s="81">
        <v>0</v>
      </c>
      <c r="D106" s="81">
        <v>0</v>
      </c>
      <c r="E106" s="81">
        <v>0</v>
      </c>
      <c r="F106" s="186"/>
      <c r="G106" s="186"/>
      <c r="H106" s="196"/>
      <c r="I106" s="198"/>
      <c r="J106" s="67"/>
      <c r="K106" s="67"/>
      <c r="L106" s="67"/>
      <c r="M106" s="79"/>
      <c r="N106" s="79"/>
      <c r="O106" s="79"/>
      <c r="P106" s="70"/>
      <c r="Q106" s="70"/>
      <c r="R106" s="70"/>
      <c r="S106" s="70"/>
      <c r="T106" s="70"/>
      <c r="U106" s="70"/>
      <c r="V106" s="70"/>
    </row>
    <row r="107" spans="1:22" s="71" customFormat="1" ht="10.5" customHeight="1">
      <c r="A107" s="188" t="s">
        <v>14</v>
      </c>
      <c r="B107" s="188"/>
      <c r="C107" s="81">
        <v>0</v>
      </c>
      <c r="D107" s="81">
        <v>0</v>
      </c>
      <c r="E107" s="81">
        <v>0</v>
      </c>
      <c r="F107" s="186"/>
      <c r="G107" s="186"/>
      <c r="H107" s="196"/>
      <c r="I107" s="198"/>
      <c r="J107" s="67"/>
      <c r="K107" s="67"/>
      <c r="L107" s="67"/>
      <c r="M107" s="79"/>
      <c r="N107" s="79"/>
      <c r="O107" s="79"/>
      <c r="P107" s="70"/>
      <c r="Q107" s="70"/>
      <c r="R107" s="70"/>
      <c r="S107" s="70"/>
      <c r="T107" s="70"/>
      <c r="U107" s="70"/>
      <c r="V107" s="70"/>
    </row>
    <row r="108" spans="1:22" s="71" customFormat="1" ht="13.5" customHeight="1">
      <c r="A108" s="188" t="s">
        <v>110</v>
      </c>
      <c r="B108" s="188"/>
      <c r="C108" s="81">
        <v>0</v>
      </c>
      <c r="D108" s="81">
        <v>0</v>
      </c>
      <c r="E108" s="81">
        <v>0</v>
      </c>
      <c r="F108" s="186"/>
      <c r="G108" s="186"/>
      <c r="H108" s="196"/>
      <c r="I108" s="199"/>
      <c r="J108" s="67"/>
      <c r="K108" s="67"/>
      <c r="L108" s="67"/>
      <c r="M108" s="79"/>
      <c r="N108" s="79"/>
      <c r="O108" s="79"/>
      <c r="P108" s="70"/>
      <c r="Q108" s="70"/>
      <c r="R108" s="70"/>
      <c r="S108" s="70"/>
      <c r="T108" s="70"/>
      <c r="U108" s="70"/>
      <c r="V108" s="70"/>
    </row>
    <row r="109" spans="1:22" s="71" customFormat="1" ht="29.25" customHeight="1">
      <c r="A109" s="80"/>
      <c r="B109" s="80" t="s">
        <v>129</v>
      </c>
      <c r="C109" s="81"/>
      <c r="D109" s="81"/>
      <c r="E109" s="81"/>
      <c r="F109" s="60" t="s">
        <v>4</v>
      </c>
      <c r="G109" s="78" t="s">
        <v>446</v>
      </c>
      <c r="H109" s="78"/>
      <c r="I109" s="94" t="s">
        <v>447</v>
      </c>
      <c r="J109" s="67"/>
      <c r="K109" s="67"/>
      <c r="L109" s="67"/>
      <c r="M109" s="79"/>
      <c r="N109" s="79"/>
      <c r="O109" s="79"/>
      <c r="P109" s="70"/>
      <c r="Q109" s="70"/>
      <c r="R109" s="70"/>
      <c r="S109" s="70"/>
      <c r="T109" s="70"/>
      <c r="U109" s="70"/>
      <c r="V109" s="70"/>
    </row>
    <row r="110" spans="1:22" s="71" customFormat="1" ht="61.5" customHeight="1">
      <c r="A110" s="80"/>
      <c r="B110" s="80" t="s">
        <v>141</v>
      </c>
      <c r="C110" s="77"/>
      <c r="D110" s="77"/>
      <c r="E110" s="77"/>
      <c r="F110" s="186" t="s">
        <v>138</v>
      </c>
      <c r="G110" s="186" t="s">
        <v>132</v>
      </c>
      <c r="H110" s="187" t="s">
        <v>142</v>
      </c>
      <c r="I110" s="194" t="s">
        <v>143</v>
      </c>
      <c r="J110" s="67"/>
      <c r="K110" s="67"/>
      <c r="L110" s="195"/>
      <c r="M110" s="193"/>
      <c r="N110" s="193"/>
      <c r="O110" s="193"/>
      <c r="P110" s="70"/>
      <c r="Q110" s="70"/>
      <c r="R110" s="70"/>
      <c r="S110" s="70"/>
      <c r="T110" s="70"/>
      <c r="U110" s="70"/>
      <c r="V110" s="70"/>
    </row>
    <row r="111" spans="1:22" s="71" customFormat="1" ht="10.5" customHeight="1">
      <c r="A111" s="188" t="s">
        <v>40</v>
      </c>
      <c r="B111" s="188"/>
      <c r="C111" s="81">
        <f>C112+C113+C114+C115+C116</f>
        <v>10573.66337</v>
      </c>
      <c r="D111" s="81">
        <f>D112+D113+D114+D115+D116</f>
        <v>10573.66337</v>
      </c>
      <c r="E111" s="81">
        <f>E112+E113+E114+E115+E116</f>
        <v>2571.75874</v>
      </c>
      <c r="F111" s="186"/>
      <c r="G111" s="186"/>
      <c r="H111" s="187"/>
      <c r="I111" s="194"/>
      <c r="J111" s="67"/>
      <c r="K111" s="67"/>
      <c r="L111" s="195"/>
      <c r="M111" s="193"/>
      <c r="N111" s="193"/>
      <c r="O111" s="193"/>
      <c r="P111" s="70"/>
      <c r="Q111" s="70"/>
      <c r="R111" s="70"/>
      <c r="S111" s="70"/>
      <c r="T111" s="70"/>
      <c r="U111" s="70"/>
      <c r="V111" s="70"/>
    </row>
    <row r="112" spans="1:22" s="71" customFormat="1" ht="10.5" customHeight="1">
      <c r="A112" s="188" t="s">
        <v>6</v>
      </c>
      <c r="B112" s="188"/>
      <c r="C112" s="81">
        <v>0</v>
      </c>
      <c r="D112" s="81">
        <v>0</v>
      </c>
      <c r="E112" s="81">
        <v>0</v>
      </c>
      <c r="F112" s="186"/>
      <c r="G112" s="186"/>
      <c r="H112" s="187"/>
      <c r="I112" s="194"/>
      <c r="J112" s="95"/>
      <c r="K112" s="95"/>
      <c r="L112" s="195"/>
      <c r="M112" s="193"/>
      <c r="N112" s="193"/>
      <c r="O112" s="193"/>
      <c r="P112" s="70"/>
      <c r="Q112" s="70"/>
      <c r="R112" s="70"/>
      <c r="S112" s="70"/>
      <c r="T112" s="70"/>
      <c r="U112" s="70"/>
      <c r="V112" s="70"/>
    </row>
    <row r="113" spans="1:22" s="71" customFormat="1" ht="10.5" customHeight="1">
      <c r="A113" s="188" t="s">
        <v>12</v>
      </c>
      <c r="B113" s="188"/>
      <c r="C113" s="81">
        <v>10573.66337</v>
      </c>
      <c r="D113" s="81">
        <v>10573.66337</v>
      </c>
      <c r="E113" s="81">
        <v>2571.75874</v>
      </c>
      <c r="F113" s="186"/>
      <c r="G113" s="186"/>
      <c r="H113" s="187"/>
      <c r="I113" s="194"/>
      <c r="J113" s="96"/>
      <c r="K113" s="96"/>
      <c r="L113" s="195"/>
      <c r="M113" s="193"/>
      <c r="N113" s="193"/>
      <c r="O113" s="193"/>
      <c r="P113" s="70"/>
      <c r="Q113" s="70"/>
      <c r="R113" s="70"/>
      <c r="S113" s="70"/>
      <c r="T113" s="70"/>
      <c r="U113" s="70"/>
      <c r="V113" s="70"/>
    </row>
    <row r="114" spans="1:22" s="71" customFormat="1" ht="9" customHeight="1">
      <c r="A114" s="188" t="s">
        <v>13</v>
      </c>
      <c r="B114" s="188"/>
      <c r="C114" s="81">
        <v>0</v>
      </c>
      <c r="D114" s="81">
        <v>0</v>
      </c>
      <c r="E114" s="81">
        <v>0</v>
      </c>
      <c r="F114" s="186"/>
      <c r="G114" s="186"/>
      <c r="H114" s="187"/>
      <c r="I114" s="194"/>
      <c r="J114" s="67"/>
      <c r="K114" s="67"/>
      <c r="L114" s="195"/>
      <c r="M114" s="193"/>
      <c r="N114" s="193"/>
      <c r="O114" s="193"/>
      <c r="P114" s="70"/>
      <c r="Q114" s="70"/>
      <c r="R114" s="70"/>
      <c r="S114" s="70"/>
      <c r="T114" s="70"/>
      <c r="U114" s="70"/>
      <c r="V114" s="70"/>
    </row>
    <row r="115" spans="1:22" s="71" customFormat="1" ht="12" customHeight="1">
      <c r="A115" s="188" t="s">
        <v>14</v>
      </c>
      <c r="B115" s="188"/>
      <c r="C115" s="81">
        <v>0</v>
      </c>
      <c r="D115" s="81">
        <v>0</v>
      </c>
      <c r="E115" s="81">
        <v>0</v>
      </c>
      <c r="F115" s="186"/>
      <c r="G115" s="186"/>
      <c r="H115" s="187"/>
      <c r="I115" s="194"/>
      <c r="J115" s="67"/>
      <c r="K115" s="67"/>
      <c r="L115" s="195"/>
      <c r="M115" s="193"/>
      <c r="N115" s="193"/>
      <c r="O115" s="193"/>
      <c r="P115" s="70"/>
      <c r="Q115" s="70"/>
      <c r="R115" s="70"/>
      <c r="S115" s="70"/>
      <c r="T115" s="70"/>
      <c r="U115" s="70"/>
      <c r="V115" s="70"/>
    </row>
    <row r="116" spans="1:22" s="71" customFormat="1" ht="24.75" customHeight="1">
      <c r="A116" s="188" t="s">
        <v>110</v>
      </c>
      <c r="B116" s="188"/>
      <c r="C116" s="81">
        <v>0</v>
      </c>
      <c r="D116" s="81">
        <v>0</v>
      </c>
      <c r="E116" s="81">
        <v>0</v>
      </c>
      <c r="F116" s="186"/>
      <c r="G116" s="186"/>
      <c r="H116" s="187"/>
      <c r="I116" s="194"/>
      <c r="J116" s="67"/>
      <c r="K116" s="67"/>
      <c r="L116" s="195"/>
      <c r="M116" s="193"/>
      <c r="N116" s="193"/>
      <c r="O116" s="193"/>
      <c r="P116" s="70"/>
      <c r="Q116" s="70"/>
      <c r="R116" s="70"/>
      <c r="S116" s="70"/>
      <c r="T116" s="70"/>
      <c r="U116" s="70"/>
      <c r="V116" s="70"/>
    </row>
    <row r="117" spans="1:22" s="71" customFormat="1" ht="32.25" customHeight="1">
      <c r="A117" s="80"/>
      <c r="B117" s="93" t="s">
        <v>129</v>
      </c>
      <c r="C117" s="81"/>
      <c r="D117" s="81"/>
      <c r="E117" s="81"/>
      <c r="F117" s="60" t="s">
        <v>4</v>
      </c>
      <c r="G117" s="78" t="s">
        <v>140</v>
      </c>
      <c r="H117" s="78"/>
      <c r="I117" s="94" t="s">
        <v>460</v>
      </c>
      <c r="J117" s="67"/>
      <c r="K117" s="67"/>
      <c r="L117" s="67"/>
      <c r="M117" s="79"/>
      <c r="N117" s="79"/>
      <c r="O117" s="79"/>
      <c r="P117" s="70"/>
      <c r="Q117" s="70"/>
      <c r="R117" s="70"/>
      <c r="S117" s="70"/>
      <c r="T117" s="70"/>
      <c r="U117" s="70"/>
      <c r="V117" s="70"/>
    </row>
    <row r="118" spans="1:22" s="71" customFormat="1" ht="37.5" customHeight="1">
      <c r="A118" s="80"/>
      <c r="B118" s="80" t="s">
        <v>144</v>
      </c>
      <c r="C118" s="77"/>
      <c r="D118" s="77"/>
      <c r="E118" s="77"/>
      <c r="F118" s="186" t="s">
        <v>108</v>
      </c>
      <c r="G118" s="186" t="s">
        <v>127</v>
      </c>
      <c r="H118" s="187" t="s">
        <v>145</v>
      </c>
      <c r="I118" s="192" t="s">
        <v>448</v>
      </c>
      <c r="J118" s="67"/>
      <c r="K118" s="67"/>
      <c r="L118" s="67"/>
      <c r="M118" s="79"/>
      <c r="N118" s="79"/>
      <c r="O118" s="79"/>
      <c r="P118" s="70"/>
      <c r="Q118" s="70"/>
      <c r="R118" s="70"/>
      <c r="S118" s="70"/>
      <c r="T118" s="70"/>
      <c r="U118" s="70"/>
      <c r="V118" s="70"/>
    </row>
    <row r="119" spans="1:22" s="71" customFormat="1" ht="9.75" customHeight="1">
      <c r="A119" s="188" t="s">
        <v>40</v>
      </c>
      <c r="B119" s="188"/>
      <c r="C119" s="81">
        <f>C120+C121+C122+C123+C124</f>
        <v>831.81852</v>
      </c>
      <c r="D119" s="81">
        <f>D120+D121+D122+D123+D124</f>
        <v>615.6702300000001</v>
      </c>
      <c r="E119" s="81">
        <f>E120+E121+E122+E123+E124</f>
        <v>615.6702300000001</v>
      </c>
      <c r="F119" s="186"/>
      <c r="G119" s="186"/>
      <c r="H119" s="187"/>
      <c r="I119" s="192"/>
      <c r="J119" s="67"/>
      <c r="K119" s="67"/>
      <c r="L119" s="67"/>
      <c r="M119" s="79"/>
      <c r="N119" s="79"/>
      <c r="O119" s="79"/>
      <c r="P119" s="70"/>
      <c r="Q119" s="70"/>
      <c r="R119" s="70"/>
      <c r="S119" s="70"/>
      <c r="T119" s="70"/>
      <c r="U119" s="70"/>
      <c r="V119" s="70"/>
    </row>
    <row r="120" spans="1:22" s="71" customFormat="1" ht="10.5" customHeight="1">
      <c r="A120" s="188" t="s">
        <v>6</v>
      </c>
      <c r="B120" s="188"/>
      <c r="C120" s="81">
        <v>0</v>
      </c>
      <c r="D120" s="81">
        <v>0</v>
      </c>
      <c r="E120" s="81">
        <v>0</v>
      </c>
      <c r="F120" s="186"/>
      <c r="G120" s="186"/>
      <c r="H120" s="187"/>
      <c r="I120" s="192"/>
      <c r="J120" s="67"/>
      <c r="K120" s="67"/>
      <c r="L120" s="67"/>
      <c r="M120" s="79"/>
      <c r="N120" s="79"/>
      <c r="O120" s="79"/>
      <c r="P120" s="70"/>
      <c r="Q120" s="70"/>
      <c r="R120" s="70"/>
      <c r="S120" s="70"/>
      <c r="T120" s="70"/>
      <c r="U120" s="70"/>
      <c r="V120" s="70"/>
    </row>
    <row r="121" spans="1:22" s="71" customFormat="1" ht="10.5" customHeight="1">
      <c r="A121" s="188" t="s">
        <v>12</v>
      </c>
      <c r="B121" s="188"/>
      <c r="C121" s="81">
        <v>700.22952</v>
      </c>
      <c r="D121" s="81">
        <v>609.513</v>
      </c>
      <c r="E121" s="81">
        <v>609.513</v>
      </c>
      <c r="F121" s="186"/>
      <c r="G121" s="186"/>
      <c r="H121" s="187"/>
      <c r="I121" s="192"/>
      <c r="J121" s="67"/>
      <c r="K121" s="67"/>
      <c r="L121" s="67"/>
      <c r="M121" s="79"/>
      <c r="N121" s="79"/>
      <c r="O121" s="79"/>
      <c r="P121" s="70"/>
      <c r="Q121" s="70"/>
      <c r="R121" s="70"/>
      <c r="S121" s="70"/>
      <c r="T121" s="70"/>
      <c r="U121" s="70"/>
      <c r="V121" s="70"/>
    </row>
    <row r="122" spans="1:22" s="71" customFormat="1" ht="10.5" customHeight="1">
      <c r="A122" s="188" t="s">
        <v>13</v>
      </c>
      <c r="B122" s="188"/>
      <c r="C122" s="81">
        <v>131.589</v>
      </c>
      <c r="D122" s="81">
        <v>6.15723</v>
      </c>
      <c r="E122" s="81">
        <v>6.15723</v>
      </c>
      <c r="F122" s="186"/>
      <c r="G122" s="186"/>
      <c r="H122" s="187"/>
      <c r="I122" s="192"/>
      <c r="J122" s="67"/>
      <c r="K122" s="67"/>
      <c r="L122" s="67"/>
      <c r="M122" s="79"/>
      <c r="N122" s="79"/>
      <c r="O122" s="79"/>
      <c r="P122" s="70"/>
      <c r="Q122" s="70"/>
      <c r="R122" s="70"/>
      <c r="S122" s="70"/>
      <c r="T122" s="70"/>
      <c r="U122" s="70"/>
      <c r="V122" s="70"/>
    </row>
    <row r="123" spans="1:22" s="71" customFormat="1" ht="10.5" customHeight="1">
      <c r="A123" s="188" t="s">
        <v>14</v>
      </c>
      <c r="B123" s="188"/>
      <c r="C123" s="81">
        <v>0</v>
      </c>
      <c r="D123" s="81">
        <v>0</v>
      </c>
      <c r="E123" s="81">
        <v>0</v>
      </c>
      <c r="F123" s="186"/>
      <c r="G123" s="186"/>
      <c r="H123" s="187"/>
      <c r="I123" s="192"/>
      <c r="J123" s="67"/>
      <c r="K123" s="67"/>
      <c r="L123" s="67"/>
      <c r="M123" s="79"/>
      <c r="N123" s="79"/>
      <c r="O123" s="79"/>
      <c r="P123" s="70"/>
      <c r="Q123" s="70"/>
      <c r="R123" s="70"/>
      <c r="S123" s="70"/>
      <c r="T123" s="70"/>
      <c r="U123" s="70"/>
      <c r="V123" s="70"/>
    </row>
    <row r="124" spans="1:22" s="71" customFormat="1" ht="15" customHeight="1">
      <c r="A124" s="188" t="s">
        <v>110</v>
      </c>
      <c r="B124" s="188"/>
      <c r="C124" s="81">
        <v>0</v>
      </c>
      <c r="D124" s="81">
        <v>0</v>
      </c>
      <c r="E124" s="81">
        <v>0</v>
      </c>
      <c r="F124" s="186"/>
      <c r="G124" s="186"/>
      <c r="H124" s="187"/>
      <c r="I124" s="192"/>
      <c r="J124" s="67"/>
      <c r="K124" s="67"/>
      <c r="L124" s="67"/>
      <c r="M124" s="79"/>
      <c r="N124" s="79"/>
      <c r="O124" s="79"/>
      <c r="P124" s="70"/>
      <c r="Q124" s="70"/>
      <c r="R124" s="70"/>
      <c r="S124" s="70"/>
      <c r="T124" s="70"/>
      <c r="U124" s="70"/>
      <c r="V124" s="70"/>
    </row>
    <row r="125" spans="1:22" s="71" customFormat="1" ht="42.75" customHeight="1">
      <c r="A125" s="80"/>
      <c r="B125" s="93" t="s">
        <v>146</v>
      </c>
      <c r="C125" s="81"/>
      <c r="D125" s="81"/>
      <c r="E125" s="81"/>
      <c r="F125" s="60" t="s">
        <v>4</v>
      </c>
      <c r="G125" s="78" t="s">
        <v>136</v>
      </c>
      <c r="H125" s="78"/>
      <c r="I125" s="82" t="s">
        <v>449</v>
      </c>
      <c r="J125" s="67"/>
      <c r="K125" s="67"/>
      <c r="L125" s="67"/>
      <c r="M125" s="79"/>
      <c r="N125" s="79"/>
      <c r="O125" s="79"/>
      <c r="P125" s="70"/>
      <c r="Q125" s="70"/>
      <c r="R125" s="70"/>
      <c r="S125" s="70"/>
      <c r="T125" s="70"/>
      <c r="U125" s="70"/>
      <c r="V125" s="70"/>
    </row>
    <row r="126" spans="1:22" s="71" customFormat="1" ht="47.25" customHeight="1">
      <c r="A126" s="80"/>
      <c r="B126" s="80" t="s">
        <v>147</v>
      </c>
      <c r="C126" s="77"/>
      <c r="D126" s="77"/>
      <c r="E126" s="77"/>
      <c r="F126" s="186" t="s">
        <v>108</v>
      </c>
      <c r="G126" s="186" t="s">
        <v>132</v>
      </c>
      <c r="H126" s="187" t="s">
        <v>148</v>
      </c>
      <c r="I126" s="187" t="s">
        <v>450</v>
      </c>
      <c r="J126" s="67"/>
      <c r="K126" s="67"/>
      <c r="L126" s="67"/>
      <c r="M126" s="79"/>
      <c r="N126" s="79"/>
      <c r="O126" s="79"/>
      <c r="P126" s="70"/>
      <c r="Q126" s="70"/>
      <c r="R126" s="70"/>
      <c r="S126" s="70"/>
      <c r="T126" s="70"/>
      <c r="U126" s="70"/>
      <c r="V126" s="70"/>
    </row>
    <row r="127" spans="1:22" s="71" customFormat="1" ht="9.75" customHeight="1">
      <c r="A127" s="188" t="s">
        <v>40</v>
      </c>
      <c r="B127" s="188"/>
      <c r="C127" s="81">
        <f>C128+C129+C130+C131+C132</f>
        <v>48119.31833</v>
      </c>
      <c r="D127" s="81">
        <f>D128+D129+D130+D131+D132</f>
        <v>31112.13348</v>
      </c>
      <c r="E127" s="81">
        <f>E128+E129+E130+E131+E132</f>
        <v>24041.44149</v>
      </c>
      <c r="F127" s="186"/>
      <c r="G127" s="186"/>
      <c r="H127" s="187"/>
      <c r="I127" s="187"/>
      <c r="J127" s="67"/>
      <c r="K127" s="67"/>
      <c r="L127" s="67"/>
      <c r="M127" s="79"/>
      <c r="N127" s="79"/>
      <c r="O127" s="79"/>
      <c r="P127" s="70"/>
      <c r="Q127" s="70"/>
      <c r="R127" s="70"/>
      <c r="S127" s="70"/>
      <c r="T127" s="70"/>
      <c r="U127" s="70"/>
      <c r="V127" s="70"/>
    </row>
    <row r="128" spans="1:22" s="71" customFormat="1" ht="10.5" customHeight="1">
      <c r="A128" s="188" t="s">
        <v>6</v>
      </c>
      <c r="B128" s="188"/>
      <c r="C128" s="81">
        <v>0</v>
      </c>
      <c r="D128" s="81">
        <v>0</v>
      </c>
      <c r="E128" s="81">
        <v>0</v>
      </c>
      <c r="F128" s="186"/>
      <c r="G128" s="186"/>
      <c r="H128" s="187"/>
      <c r="I128" s="187"/>
      <c r="J128" s="67"/>
      <c r="K128" s="67"/>
      <c r="L128" s="67"/>
      <c r="M128" s="79"/>
      <c r="N128" s="79"/>
      <c r="O128" s="79"/>
      <c r="P128" s="70"/>
      <c r="Q128" s="70"/>
      <c r="R128" s="70"/>
      <c r="S128" s="70"/>
      <c r="T128" s="70"/>
      <c r="U128" s="70"/>
      <c r="V128" s="70"/>
    </row>
    <row r="129" spans="1:22" s="71" customFormat="1" ht="10.5" customHeight="1">
      <c r="A129" s="188" t="s">
        <v>12</v>
      </c>
      <c r="B129" s="188"/>
      <c r="C129" s="81">
        <v>47454.77062</v>
      </c>
      <c r="D129" s="81">
        <v>30745.15028</v>
      </c>
      <c r="E129" s="81">
        <v>23745.16528</v>
      </c>
      <c r="F129" s="186"/>
      <c r="G129" s="186"/>
      <c r="H129" s="187"/>
      <c r="I129" s="187"/>
      <c r="J129" s="67"/>
      <c r="K129" s="81"/>
      <c r="L129" s="67"/>
      <c r="M129" s="79"/>
      <c r="N129" s="79"/>
      <c r="O129" s="79"/>
      <c r="P129" s="70"/>
      <c r="Q129" s="70"/>
      <c r="R129" s="70"/>
      <c r="S129" s="70"/>
      <c r="T129" s="70"/>
      <c r="U129" s="70"/>
      <c r="V129" s="70"/>
    </row>
    <row r="130" spans="1:22" s="71" customFormat="1" ht="10.5" customHeight="1">
      <c r="A130" s="188" t="s">
        <v>13</v>
      </c>
      <c r="B130" s="188"/>
      <c r="C130" s="81">
        <v>664.54771</v>
      </c>
      <c r="D130" s="81">
        <v>366.9832</v>
      </c>
      <c r="E130" s="81">
        <v>296.27621</v>
      </c>
      <c r="F130" s="186"/>
      <c r="G130" s="186"/>
      <c r="H130" s="187"/>
      <c r="I130" s="187"/>
      <c r="J130" s="67"/>
      <c r="K130" s="67"/>
      <c r="L130" s="67"/>
      <c r="M130" s="79"/>
      <c r="N130" s="79"/>
      <c r="O130" s="79"/>
      <c r="P130" s="70"/>
      <c r="Q130" s="70"/>
      <c r="R130" s="70"/>
      <c r="S130" s="70"/>
      <c r="T130" s="70"/>
      <c r="U130" s="70"/>
      <c r="V130" s="70"/>
    </row>
    <row r="131" spans="1:22" s="71" customFormat="1" ht="10.5" customHeight="1">
      <c r="A131" s="188" t="s">
        <v>14</v>
      </c>
      <c r="B131" s="188"/>
      <c r="C131" s="81">
        <v>0</v>
      </c>
      <c r="D131" s="81">
        <v>0</v>
      </c>
      <c r="E131" s="81">
        <v>0</v>
      </c>
      <c r="F131" s="186"/>
      <c r="G131" s="186"/>
      <c r="H131" s="187"/>
      <c r="I131" s="187"/>
      <c r="J131" s="67"/>
      <c r="K131" s="67"/>
      <c r="L131" s="67"/>
      <c r="M131" s="79"/>
      <c r="N131" s="79"/>
      <c r="O131" s="79"/>
      <c r="P131" s="70"/>
      <c r="Q131" s="70"/>
      <c r="R131" s="70"/>
      <c r="S131" s="70"/>
      <c r="T131" s="70"/>
      <c r="U131" s="70"/>
      <c r="V131" s="70"/>
    </row>
    <row r="132" spans="1:22" s="71" customFormat="1" ht="10.5" customHeight="1">
      <c r="A132" s="188" t="s">
        <v>110</v>
      </c>
      <c r="B132" s="188"/>
      <c r="C132" s="81">
        <v>0</v>
      </c>
      <c r="D132" s="81">
        <v>0</v>
      </c>
      <c r="E132" s="81">
        <v>0</v>
      </c>
      <c r="F132" s="186"/>
      <c r="G132" s="186"/>
      <c r="H132" s="187"/>
      <c r="I132" s="187"/>
      <c r="J132" s="67"/>
      <c r="K132" s="67"/>
      <c r="L132" s="67"/>
      <c r="M132" s="79"/>
      <c r="N132" s="79"/>
      <c r="O132" s="79"/>
      <c r="P132" s="70"/>
      <c r="Q132" s="70"/>
      <c r="R132" s="70"/>
      <c r="S132" s="70"/>
      <c r="T132" s="70"/>
      <c r="U132" s="70"/>
      <c r="V132" s="70"/>
    </row>
    <row r="133" spans="1:22" s="71" customFormat="1" ht="48" customHeight="1">
      <c r="A133" s="80"/>
      <c r="B133" s="80" t="s">
        <v>451</v>
      </c>
      <c r="C133" s="77"/>
      <c r="D133" s="77"/>
      <c r="E133" s="77"/>
      <c r="F133" s="186" t="s">
        <v>138</v>
      </c>
      <c r="G133" s="186" t="s">
        <v>132</v>
      </c>
      <c r="H133" s="187" t="s">
        <v>149</v>
      </c>
      <c r="I133" s="189" t="s">
        <v>452</v>
      </c>
      <c r="J133" s="67"/>
      <c r="K133" s="67"/>
      <c r="L133" s="67"/>
      <c r="M133" s="79"/>
      <c r="N133" s="79"/>
      <c r="O133" s="79"/>
      <c r="P133" s="70"/>
      <c r="Q133" s="70"/>
      <c r="R133" s="70"/>
      <c r="S133" s="70"/>
      <c r="T133" s="70"/>
      <c r="U133" s="70"/>
      <c r="V133" s="70"/>
    </row>
    <row r="134" spans="1:22" s="71" customFormat="1" ht="10.5">
      <c r="A134" s="188" t="s">
        <v>40</v>
      </c>
      <c r="B134" s="188"/>
      <c r="C134" s="81">
        <f>C135+C136+C137+C138+C139</f>
        <v>4023.7582500000003</v>
      </c>
      <c r="D134" s="81">
        <f>D135+D136+D137+D138+D139</f>
        <v>952.48</v>
      </c>
      <c r="E134" s="81">
        <f>E135+E136+E137+E138+E139</f>
        <v>0</v>
      </c>
      <c r="F134" s="186"/>
      <c r="G134" s="186"/>
      <c r="H134" s="187"/>
      <c r="I134" s="190"/>
      <c r="J134" s="67"/>
      <c r="K134" s="67"/>
      <c r="L134" s="67"/>
      <c r="M134" s="79"/>
      <c r="N134" s="79"/>
      <c r="O134" s="79"/>
      <c r="P134" s="70"/>
      <c r="Q134" s="70"/>
      <c r="R134" s="70"/>
      <c r="S134" s="70"/>
      <c r="T134" s="70"/>
      <c r="U134" s="70"/>
      <c r="V134" s="70"/>
    </row>
    <row r="135" spans="1:22" s="71" customFormat="1" ht="10.5" customHeight="1">
      <c r="A135" s="188" t="s">
        <v>6</v>
      </c>
      <c r="B135" s="188"/>
      <c r="C135" s="81">
        <v>0</v>
      </c>
      <c r="D135" s="81">
        <v>0</v>
      </c>
      <c r="E135" s="81">
        <v>0</v>
      </c>
      <c r="F135" s="186"/>
      <c r="G135" s="186"/>
      <c r="H135" s="187"/>
      <c r="I135" s="190"/>
      <c r="J135" s="67"/>
      <c r="K135" s="67"/>
      <c r="L135" s="67"/>
      <c r="M135" s="79"/>
      <c r="N135" s="79"/>
      <c r="O135" s="79"/>
      <c r="P135" s="70"/>
      <c r="Q135" s="70"/>
      <c r="R135" s="70"/>
      <c r="S135" s="70"/>
      <c r="T135" s="70"/>
      <c r="U135" s="70"/>
      <c r="V135" s="70"/>
    </row>
    <row r="136" spans="1:22" s="71" customFormat="1" ht="10.5" customHeight="1">
      <c r="A136" s="188" t="s">
        <v>12</v>
      </c>
      <c r="B136" s="188"/>
      <c r="C136" s="81">
        <v>3979.05</v>
      </c>
      <c r="D136" s="81">
        <v>952.48</v>
      </c>
      <c r="E136" s="81">
        <v>0</v>
      </c>
      <c r="F136" s="186"/>
      <c r="G136" s="186"/>
      <c r="H136" s="187"/>
      <c r="I136" s="190"/>
      <c r="J136" s="67"/>
      <c r="K136" s="81"/>
      <c r="L136" s="67"/>
      <c r="M136" s="79"/>
      <c r="N136" s="79"/>
      <c r="O136" s="79"/>
      <c r="P136" s="70"/>
      <c r="Q136" s="70"/>
      <c r="R136" s="70"/>
      <c r="S136" s="70"/>
      <c r="T136" s="70"/>
      <c r="U136" s="70"/>
      <c r="V136" s="70"/>
    </row>
    <row r="137" spans="1:22" s="71" customFormat="1" ht="10.5" customHeight="1">
      <c r="A137" s="188" t="s">
        <v>13</v>
      </c>
      <c r="B137" s="188"/>
      <c r="C137" s="81">
        <v>44.70825</v>
      </c>
      <c r="D137" s="81">
        <v>0</v>
      </c>
      <c r="E137" s="81">
        <v>0</v>
      </c>
      <c r="F137" s="186"/>
      <c r="G137" s="186"/>
      <c r="H137" s="187"/>
      <c r="I137" s="190"/>
      <c r="J137" s="67"/>
      <c r="K137" s="67"/>
      <c r="L137" s="67"/>
      <c r="M137" s="79"/>
      <c r="N137" s="79"/>
      <c r="O137" s="79"/>
      <c r="P137" s="70"/>
      <c r="Q137" s="70"/>
      <c r="R137" s="70"/>
      <c r="S137" s="70"/>
      <c r="T137" s="70"/>
      <c r="U137" s="70"/>
      <c r="V137" s="70"/>
    </row>
    <row r="138" spans="1:22" s="71" customFormat="1" ht="10.5" customHeight="1">
      <c r="A138" s="188" t="s">
        <v>14</v>
      </c>
      <c r="B138" s="188"/>
      <c r="C138" s="81">
        <v>0</v>
      </c>
      <c r="D138" s="81">
        <v>0</v>
      </c>
      <c r="E138" s="81">
        <v>0</v>
      </c>
      <c r="F138" s="186"/>
      <c r="G138" s="186"/>
      <c r="H138" s="187"/>
      <c r="I138" s="190"/>
      <c r="J138" s="97"/>
      <c r="K138" s="97"/>
      <c r="L138" s="97"/>
      <c r="M138" s="70"/>
      <c r="N138" s="70"/>
      <c r="O138" s="70"/>
      <c r="R138" s="70"/>
      <c r="S138" s="70"/>
      <c r="T138" s="70"/>
      <c r="U138" s="70"/>
      <c r="V138" s="70"/>
    </row>
    <row r="139" spans="1:22" s="71" customFormat="1" ht="25.5" customHeight="1">
      <c r="A139" s="188" t="s">
        <v>110</v>
      </c>
      <c r="B139" s="188"/>
      <c r="C139" s="81">
        <v>0</v>
      </c>
      <c r="D139" s="81">
        <v>0</v>
      </c>
      <c r="E139" s="81">
        <v>0</v>
      </c>
      <c r="F139" s="186"/>
      <c r="G139" s="186"/>
      <c r="H139" s="187"/>
      <c r="I139" s="191"/>
      <c r="J139" s="97"/>
      <c r="K139" s="97"/>
      <c r="L139" s="97"/>
      <c r="M139" s="70"/>
      <c r="N139" s="70"/>
      <c r="O139" s="70"/>
      <c r="R139" s="70"/>
      <c r="S139" s="70"/>
      <c r="T139" s="70"/>
      <c r="U139" s="70"/>
      <c r="V139" s="70"/>
    </row>
    <row r="140" spans="1:22" s="71" customFormat="1" ht="36" customHeight="1">
      <c r="A140" s="80"/>
      <c r="B140" s="93" t="s">
        <v>453</v>
      </c>
      <c r="C140" s="81"/>
      <c r="D140" s="81"/>
      <c r="E140" s="81"/>
      <c r="F140" s="60" t="s">
        <v>4</v>
      </c>
      <c r="G140" s="78" t="s">
        <v>163</v>
      </c>
      <c r="H140" s="78"/>
      <c r="I140" s="78"/>
      <c r="J140" s="97"/>
      <c r="K140" s="97"/>
      <c r="L140" s="97"/>
      <c r="M140" s="70"/>
      <c r="N140" s="70"/>
      <c r="O140" s="70"/>
      <c r="R140" s="70"/>
      <c r="S140" s="70"/>
      <c r="T140" s="70"/>
      <c r="U140" s="70"/>
      <c r="V140" s="70"/>
    </row>
    <row r="141" spans="1:22" s="71" customFormat="1" ht="67.5" customHeight="1">
      <c r="A141" s="80"/>
      <c r="B141" s="80" t="s">
        <v>151</v>
      </c>
      <c r="C141" s="77"/>
      <c r="D141" s="77"/>
      <c r="E141" s="77"/>
      <c r="F141" s="186" t="s">
        <v>138</v>
      </c>
      <c r="G141" s="186" t="s">
        <v>132</v>
      </c>
      <c r="H141" s="187" t="s">
        <v>152</v>
      </c>
      <c r="I141" s="187" t="s">
        <v>153</v>
      </c>
      <c r="J141" s="97"/>
      <c r="K141" s="97"/>
      <c r="L141" s="97"/>
      <c r="M141" s="70"/>
      <c r="N141" s="70"/>
      <c r="O141" s="70"/>
      <c r="R141" s="70"/>
      <c r="S141" s="70"/>
      <c r="T141" s="70"/>
      <c r="U141" s="70"/>
      <c r="V141" s="70"/>
    </row>
    <row r="142" spans="1:22" s="71" customFormat="1" ht="11.25" customHeight="1">
      <c r="A142" s="188" t="s">
        <v>40</v>
      </c>
      <c r="B142" s="188"/>
      <c r="C142" s="81">
        <f>C143+C144+C145+C146+C147</f>
        <v>41319.42695</v>
      </c>
      <c r="D142" s="81">
        <f>D143+D144+D145+D146+D147</f>
        <v>41289.375620000006</v>
      </c>
      <c r="E142" s="81">
        <f>E143+E144+E145+E146+E147</f>
        <v>271.97312</v>
      </c>
      <c r="F142" s="186"/>
      <c r="G142" s="186"/>
      <c r="H142" s="187"/>
      <c r="I142" s="187"/>
      <c r="J142" s="97"/>
      <c r="K142" s="97"/>
      <c r="L142" s="97"/>
      <c r="M142" s="70"/>
      <c r="N142" s="70"/>
      <c r="O142" s="70"/>
      <c r="R142" s="70"/>
      <c r="S142" s="70"/>
      <c r="T142" s="70"/>
      <c r="U142" s="70"/>
      <c r="V142" s="70"/>
    </row>
    <row r="143" spans="1:12" s="71" customFormat="1" ht="10.5" customHeight="1">
      <c r="A143" s="188" t="s">
        <v>6</v>
      </c>
      <c r="B143" s="188"/>
      <c r="C143" s="81">
        <v>0</v>
      </c>
      <c r="D143" s="81">
        <v>0</v>
      </c>
      <c r="E143" s="81">
        <v>0</v>
      </c>
      <c r="F143" s="186"/>
      <c r="G143" s="186"/>
      <c r="H143" s="187"/>
      <c r="I143" s="187"/>
      <c r="J143" s="86"/>
      <c r="K143" s="86"/>
      <c r="L143" s="86"/>
    </row>
    <row r="144" spans="1:22" s="71" customFormat="1" ht="10.5" customHeight="1">
      <c r="A144" s="188" t="s">
        <v>12</v>
      </c>
      <c r="B144" s="188"/>
      <c r="C144" s="81">
        <v>40856.16995</v>
      </c>
      <c r="D144" s="81">
        <v>40856.16995</v>
      </c>
      <c r="E144" s="81">
        <v>271.228</v>
      </c>
      <c r="F144" s="186"/>
      <c r="G144" s="186"/>
      <c r="H144" s="187"/>
      <c r="I144" s="187"/>
      <c r="J144" s="97"/>
      <c r="K144" s="81"/>
      <c r="L144" s="97"/>
      <c r="M144" s="70"/>
      <c r="N144" s="70"/>
      <c r="O144" s="70"/>
      <c r="R144" s="70"/>
      <c r="S144" s="70"/>
      <c r="T144" s="70"/>
      <c r="U144" s="70"/>
      <c r="V144" s="70"/>
    </row>
    <row r="145" spans="1:22" s="71" customFormat="1" ht="12" customHeight="1">
      <c r="A145" s="188" t="s">
        <v>13</v>
      </c>
      <c r="B145" s="188"/>
      <c r="C145" s="81">
        <v>463.257</v>
      </c>
      <c r="D145" s="81">
        <v>433.20567</v>
      </c>
      <c r="E145" s="81">
        <v>0.74512</v>
      </c>
      <c r="F145" s="186"/>
      <c r="G145" s="186"/>
      <c r="H145" s="187"/>
      <c r="I145" s="187"/>
      <c r="J145" s="97"/>
      <c r="K145" s="97"/>
      <c r="L145" s="97"/>
      <c r="M145" s="70"/>
      <c r="N145" s="70"/>
      <c r="O145" s="70"/>
      <c r="R145" s="70"/>
      <c r="S145" s="70"/>
      <c r="T145" s="70"/>
      <c r="U145" s="70"/>
      <c r="V145" s="70"/>
    </row>
    <row r="146" spans="1:22" s="71" customFormat="1" ht="11.25" customHeight="1">
      <c r="A146" s="188" t="s">
        <v>14</v>
      </c>
      <c r="B146" s="188"/>
      <c r="C146" s="81">
        <v>0</v>
      </c>
      <c r="D146" s="81">
        <v>0</v>
      </c>
      <c r="E146" s="81">
        <v>0</v>
      </c>
      <c r="F146" s="186"/>
      <c r="G146" s="186"/>
      <c r="H146" s="187"/>
      <c r="I146" s="187"/>
      <c r="J146" s="97"/>
      <c r="K146" s="97"/>
      <c r="L146" s="97"/>
      <c r="M146" s="70"/>
      <c r="N146" s="70"/>
      <c r="O146" s="70"/>
      <c r="R146" s="70"/>
      <c r="S146" s="70"/>
      <c r="T146" s="70"/>
      <c r="U146" s="70"/>
      <c r="V146" s="70"/>
    </row>
    <row r="147" spans="1:22" s="71" customFormat="1" ht="11.25" customHeight="1">
      <c r="A147" s="188" t="s">
        <v>110</v>
      </c>
      <c r="B147" s="188"/>
      <c r="C147" s="81">
        <v>0</v>
      </c>
      <c r="D147" s="81">
        <v>0</v>
      </c>
      <c r="E147" s="81">
        <v>0</v>
      </c>
      <c r="F147" s="186"/>
      <c r="G147" s="186"/>
      <c r="H147" s="187"/>
      <c r="I147" s="187"/>
      <c r="J147" s="97"/>
      <c r="K147" s="97"/>
      <c r="L147" s="97"/>
      <c r="M147" s="70"/>
      <c r="N147" s="70"/>
      <c r="O147" s="70"/>
      <c r="R147" s="70"/>
      <c r="S147" s="70"/>
      <c r="T147" s="70"/>
      <c r="U147" s="70"/>
      <c r="V147" s="70"/>
    </row>
    <row r="148" spans="1:22" s="71" customFormat="1" ht="36" customHeight="1">
      <c r="A148" s="80"/>
      <c r="B148" s="93" t="s">
        <v>154</v>
      </c>
      <c r="C148" s="81"/>
      <c r="D148" s="81"/>
      <c r="E148" s="81"/>
      <c r="F148" s="60"/>
      <c r="G148" s="78" t="s">
        <v>155</v>
      </c>
      <c r="H148" s="78"/>
      <c r="I148" s="94"/>
      <c r="J148" s="97"/>
      <c r="K148" s="97"/>
      <c r="L148" s="97"/>
      <c r="M148" s="70"/>
      <c r="N148" s="70"/>
      <c r="O148" s="70"/>
      <c r="R148" s="70"/>
      <c r="S148" s="70"/>
      <c r="T148" s="70"/>
      <c r="U148" s="70"/>
      <c r="V148" s="70"/>
    </row>
    <row r="149" spans="1:22" s="71" customFormat="1" ht="58.5" customHeight="1">
      <c r="A149" s="80"/>
      <c r="B149" s="80" t="s">
        <v>156</v>
      </c>
      <c r="C149" s="77"/>
      <c r="D149" s="77"/>
      <c r="E149" s="77"/>
      <c r="F149" s="186" t="s">
        <v>138</v>
      </c>
      <c r="G149" s="186" t="s">
        <v>127</v>
      </c>
      <c r="H149" s="187"/>
      <c r="I149" s="187" t="s">
        <v>454</v>
      </c>
      <c r="J149" s="97"/>
      <c r="K149" s="97"/>
      <c r="L149" s="97"/>
      <c r="M149" s="70"/>
      <c r="N149" s="70"/>
      <c r="O149" s="70"/>
      <c r="R149" s="70"/>
      <c r="S149" s="70"/>
      <c r="T149" s="70"/>
      <c r="U149" s="70"/>
      <c r="V149" s="70"/>
    </row>
    <row r="150" spans="1:22" s="71" customFormat="1" ht="11.25" customHeight="1">
      <c r="A150" s="188" t="s">
        <v>40</v>
      </c>
      <c r="B150" s="188"/>
      <c r="C150" s="81">
        <f>C151+C152+C153+C154+C155</f>
        <v>0</v>
      </c>
      <c r="D150" s="81">
        <f>D151+D152+D153+D154+D155</f>
        <v>0</v>
      </c>
      <c r="E150" s="81">
        <f>E151+E152+E153+E154+E155</f>
        <v>0</v>
      </c>
      <c r="F150" s="186"/>
      <c r="G150" s="186"/>
      <c r="H150" s="187"/>
      <c r="I150" s="187"/>
      <c r="J150" s="97"/>
      <c r="K150" s="97"/>
      <c r="L150" s="97"/>
      <c r="M150" s="70"/>
      <c r="N150" s="70"/>
      <c r="O150" s="70"/>
      <c r="R150" s="70"/>
      <c r="S150" s="70"/>
      <c r="T150" s="70"/>
      <c r="U150" s="70"/>
      <c r="V150" s="70"/>
    </row>
    <row r="151" spans="1:12" s="71" customFormat="1" ht="10.5" customHeight="1">
      <c r="A151" s="188" t="s">
        <v>6</v>
      </c>
      <c r="B151" s="188"/>
      <c r="C151" s="81">
        <v>0</v>
      </c>
      <c r="D151" s="81">
        <v>0</v>
      </c>
      <c r="E151" s="81">
        <v>0</v>
      </c>
      <c r="F151" s="186"/>
      <c r="G151" s="186"/>
      <c r="H151" s="187"/>
      <c r="I151" s="187"/>
      <c r="J151" s="86"/>
      <c r="K151" s="86"/>
      <c r="L151" s="86"/>
    </row>
    <row r="152" spans="1:22" s="71" customFormat="1" ht="10.5" customHeight="1">
      <c r="A152" s="188" t="s">
        <v>12</v>
      </c>
      <c r="B152" s="188"/>
      <c r="C152" s="81">
        <v>0</v>
      </c>
      <c r="D152" s="81">
        <v>0</v>
      </c>
      <c r="E152" s="81">
        <v>0</v>
      </c>
      <c r="F152" s="186"/>
      <c r="G152" s="186"/>
      <c r="H152" s="187"/>
      <c r="I152" s="187"/>
      <c r="J152" s="97"/>
      <c r="K152" s="97"/>
      <c r="L152" s="97"/>
      <c r="M152" s="70"/>
      <c r="N152" s="70"/>
      <c r="O152" s="70"/>
      <c r="R152" s="70"/>
      <c r="S152" s="70"/>
      <c r="T152" s="70"/>
      <c r="U152" s="70"/>
      <c r="V152" s="70"/>
    </row>
    <row r="153" spans="1:22" s="71" customFormat="1" ht="12" customHeight="1">
      <c r="A153" s="188" t="s">
        <v>13</v>
      </c>
      <c r="B153" s="188"/>
      <c r="C153" s="81">
        <v>0</v>
      </c>
      <c r="D153" s="81">
        <v>0</v>
      </c>
      <c r="E153" s="81">
        <v>0</v>
      </c>
      <c r="F153" s="186"/>
      <c r="G153" s="186"/>
      <c r="H153" s="187"/>
      <c r="I153" s="187"/>
      <c r="J153" s="97"/>
      <c r="K153" s="97"/>
      <c r="L153" s="97"/>
      <c r="M153" s="70"/>
      <c r="N153" s="70"/>
      <c r="O153" s="70"/>
      <c r="R153" s="70"/>
      <c r="S153" s="70"/>
      <c r="T153" s="70"/>
      <c r="U153" s="70"/>
      <c r="V153" s="70"/>
    </row>
    <row r="154" spans="1:22" s="71" customFormat="1" ht="11.25" customHeight="1">
      <c r="A154" s="188" t="s">
        <v>14</v>
      </c>
      <c r="B154" s="188"/>
      <c r="C154" s="81">
        <v>0</v>
      </c>
      <c r="D154" s="81">
        <v>0</v>
      </c>
      <c r="E154" s="81">
        <v>0</v>
      </c>
      <c r="F154" s="186"/>
      <c r="G154" s="186"/>
      <c r="H154" s="187"/>
      <c r="I154" s="187"/>
      <c r="J154" s="97"/>
      <c r="K154" s="97"/>
      <c r="L154" s="97"/>
      <c r="M154" s="70"/>
      <c r="N154" s="70"/>
      <c r="O154" s="70"/>
      <c r="R154" s="70"/>
      <c r="S154" s="70"/>
      <c r="T154" s="70"/>
      <c r="U154" s="70"/>
      <c r="V154" s="70"/>
    </row>
    <row r="155" spans="1:22" s="71" customFormat="1" ht="11.25" customHeight="1">
      <c r="A155" s="188" t="s">
        <v>110</v>
      </c>
      <c r="B155" s="188"/>
      <c r="C155" s="81">
        <v>0</v>
      </c>
      <c r="D155" s="81">
        <v>0</v>
      </c>
      <c r="E155" s="81">
        <v>0</v>
      </c>
      <c r="F155" s="186"/>
      <c r="G155" s="186"/>
      <c r="H155" s="187"/>
      <c r="I155" s="187"/>
      <c r="J155" s="97"/>
      <c r="K155" s="97"/>
      <c r="L155" s="97"/>
      <c r="M155" s="70"/>
      <c r="N155" s="70"/>
      <c r="O155" s="70"/>
      <c r="R155" s="70"/>
      <c r="S155" s="70"/>
      <c r="T155" s="70"/>
      <c r="U155" s="70"/>
      <c r="V155" s="70"/>
    </row>
    <row r="156" spans="1:22" s="71" customFormat="1" ht="55.5" customHeight="1">
      <c r="A156" s="80"/>
      <c r="B156" s="80" t="s">
        <v>157</v>
      </c>
      <c r="C156" s="77"/>
      <c r="D156" s="77"/>
      <c r="E156" s="77"/>
      <c r="F156" s="186" t="s">
        <v>138</v>
      </c>
      <c r="G156" s="186" t="s">
        <v>127</v>
      </c>
      <c r="H156" s="187" t="s">
        <v>158</v>
      </c>
      <c r="I156" s="187" t="s">
        <v>529</v>
      </c>
      <c r="J156" s="97"/>
      <c r="K156" s="97"/>
      <c r="L156" s="97"/>
      <c r="M156" s="70"/>
      <c r="N156" s="70"/>
      <c r="O156" s="70"/>
      <c r="R156" s="70"/>
      <c r="S156" s="70"/>
      <c r="T156" s="70"/>
      <c r="U156" s="70"/>
      <c r="V156" s="70"/>
    </row>
    <row r="157" spans="1:22" s="71" customFormat="1" ht="11.25" customHeight="1">
      <c r="A157" s="188" t="s">
        <v>40</v>
      </c>
      <c r="B157" s="188"/>
      <c r="C157" s="81">
        <f>C158+C159+C160+C161+C162</f>
        <v>4848.3039</v>
      </c>
      <c r="D157" s="81">
        <f>D158+D159+D160+D161+D162</f>
        <v>4820.79201</v>
      </c>
      <c r="E157" s="81">
        <f>E158+E159+E160+E161+E162</f>
        <v>9138.22907</v>
      </c>
      <c r="F157" s="186"/>
      <c r="G157" s="186"/>
      <c r="H157" s="187"/>
      <c r="I157" s="187"/>
      <c r="J157" s="97"/>
      <c r="K157" s="97"/>
      <c r="L157" s="97"/>
      <c r="M157" s="70"/>
      <c r="N157" s="70"/>
      <c r="O157" s="70"/>
      <c r="R157" s="70"/>
      <c r="S157" s="70"/>
      <c r="T157" s="70"/>
      <c r="U157" s="70"/>
      <c r="V157" s="70"/>
    </row>
    <row r="158" spans="1:12" s="71" customFormat="1" ht="10.5" customHeight="1">
      <c r="A158" s="188" t="s">
        <v>6</v>
      </c>
      <c r="B158" s="188"/>
      <c r="C158" s="81">
        <v>0</v>
      </c>
      <c r="D158" s="81">
        <v>0</v>
      </c>
      <c r="E158" s="81">
        <v>0</v>
      </c>
      <c r="F158" s="186"/>
      <c r="G158" s="186"/>
      <c r="H158" s="187"/>
      <c r="I158" s="187"/>
      <c r="J158" s="86"/>
      <c r="K158" s="86"/>
      <c r="L158" s="86"/>
    </row>
    <row r="159" spans="1:22" s="71" customFormat="1" ht="10.5" customHeight="1">
      <c r="A159" s="188" t="s">
        <v>12</v>
      </c>
      <c r="B159" s="188"/>
      <c r="C159" s="81">
        <v>4800.795</v>
      </c>
      <c r="D159" s="81">
        <v>4796.79201</v>
      </c>
      <c r="E159" s="81">
        <v>9046.94522</v>
      </c>
      <c r="F159" s="186"/>
      <c r="G159" s="186"/>
      <c r="H159" s="187"/>
      <c r="I159" s="187"/>
      <c r="J159" s="97"/>
      <c r="K159" s="81"/>
      <c r="L159" s="97"/>
      <c r="M159" s="70"/>
      <c r="N159" s="70"/>
      <c r="O159" s="70"/>
      <c r="R159" s="70"/>
      <c r="S159" s="70"/>
      <c r="T159" s="70"/>
      <c r="U159" s="70"/>
      <c r="V159" s="70"/>
    </row>
    <row r="160" spans="1:22" s="71" customFormat="1" ht="12" customHeight="1">
      <c r="A160" s="188" t="s">
        <v>13</v>
      </c>
      <c r="B160" s="188"/>
      <c r="C160" s="81">
        <v>47.5089</v>
      </c>
      <c r="D160" s="81">
        <v>24</v>
      </c>
      <c r="E160" s="81">
        <v>91.28385</v>
      </c>
      <c r="F160" s="186"/>
      <c r="G160" s="186"/>
      <c r="H160" s="187"/>
      <c r="I160" s="187"/>
      <c r="J160" s="97"/>
      <c r="K160" s="97"/>
      <c r="L160" s="97"/>
      <c r="M160" s="70"/>
      <c r="N160" s="70"/>
      <c r="O160" s="70"/>
      <c r="R160" s="70"/>
      <c r="S160" s="70"/>
      <c r="T160" s="70"/>
      <c r="U160" s="70"/>
      <c r="V160" s="70"/>
    </row>
    <row r="161" spans="1:22" s="71" customFormat="1" ht="11.25" customHeight="1">
      <c r="A161" s="188" t="s">
        <v>14</v>
      </c>
      <c r="B161" s="188"/>
      <c r="C161" s="81">
        <v>0</v>
      </c>
      <c r="D161" s="81">
        <v>0</v>
      </c>
      <c r="E161" s="81">
        <v>0</v>
      </c>
      <c r="F161" s="186"/>
      <c r="G161" s="186"/>
      <c r="H161" s="187"/>
      <c r="I161" s="187"/>
      <c r="J161" s="97"/>
      <c r="K161" s="97"/>
      <c r="L161" s="97"/>
      <c r="M161" s="70"/>
      <c r="N161" s="70"/>
      <c r="O161" s="70"/>
      <c r="R161" s="70"/>
      <c r="S161" s="70"/>
      <c r="T161" s="70"/>
      <c r="U161" s="70"/>
      <c r="V161" s="70"/>
    </row>
    <row r="162" spans="1:22" s="71" customFormat="1" ht="11.25" customHeight="1">
      <c r="A162" s="188" t="s">
        <v>110</v>
      </c>
      <c r="B162" s="188"/>
      <c r="C162" s="81">
        <v>0</v>
      </c>
      <c r="D162" s="81">
        <v>0</v>
      </c>
      <c r="E162" s="81">
        <v>0</v>
      </c>
      <c r="F162" s="186"/>
      <c r="G162" s="186"/>
      <c r="H162" s="187"/>
      <c r="I162" s="187"/>
      <c r="J162" s="97"/>
      <c r="K162" s="97"/>
      <c r="L162" s="97"/>
      <c r="M162" s="70"/>
      <c r="N162" s="70"/>
      <c r="O162" s="70"/>
      <c r="R162" s="70"/>
      <c r="S162" s="70"/>
      <c r="T162" s="70"/>
      <c r="U162" s="70"/>
      <c r="V162" s="70"/>
    </row>
    <row r="163" spans="1:22" s="71" customFormat="1" ht="12" customHeight="1">
      <c r="A163" s="80"/>
      <c r="B163" s="80"/>
      <c r="C163" s="91"/>
      <c r="D163" s="91"/>
      <c r="E163" s="91"/>
      <c r="F163" s="129"/>
      <c r="G163" s="129"/>
      <c r="H163" s="129"/>
      <c r="I163" s="129"/>
      <c r="J163" s="67"/>
      <c r="K163" s="67"/>
      <c r="L163" s="67"/>
      <c r="M163" s="79"/>
      <c r="N163" s="79"/>
      <c r="O163" s="79"/>
      <c r="P163" s="70"/>
      <c r="Q163" s="70"/>
      <c r="R163" s="70"/>
      <c r="S163" s="70"/>
      <c r="T163" s="70"/>
      <c r="U163" s="70"/>
      <c r="V163" s="70"/>
    </row>
    <row r="164" spans="1:12" s="71" customFormat="1" ht="52.5" customHeight="1">
      <c r="A164" s="98" t="s">
        <v>53</v>
      </c>
      <c r="B164" s="76" t="s">
        <v>159</v>
      </c>
      <c r="C164" s="77"/>
      <c r="D164" s="77"/>
      <c r="E164" s="77"/>
      <c r="F164" s="211" t="s">
        <v>108</v>
      </c>
      <c r="G164" s="211" t="s">
        <v>109</v>
      </c>
      <c r="H164" s="211"/>
      <c r="I164" s="211"/>
      <c r="J164" s="86"/>
      <c r="K164" s="86"/>
      <c r="L164" s="86"/>
    </row>
    <row r="165" spans="1:12" s="71" customFormat="1" ht="10.5" customHeight="1">
      <c r="A165" s="214" t="s">
        <v>40</v>
      </c>
      <c r="B165" s="215"/>
      <c r="C165" s="91">
        <f>C166+C167+C168+C169</f>
        <v>102419.24493</v>
      </c>
      <c r="D165" s="91">
        <f>D166+D167+D168+D169</f>
        <v>82312.74750000001</v>
      </c>
      <c r="E165" s="91">
        <f>E166+E167+E168+E169</f>
        <v>81066.141</v>
      </c>
      <c r="F165" s="212"/>
      <c r="G165" s="212"/>
      <c r="H165" s="212"/>
      <c r="I165" s="212"/>
      <c r="J165" s="86"/>
      <c r="K165" s="86"/>
      <c r="L165" s="86"/>
    </row>
    <row r="166" spans="1:12" s="71" customFormat="1" ht="10.5" customHeight="1">
      <c r="A166" s="214" t="s">
        <v>6</v>
      </c>
      <c r="B166" s="215"/>
      <c r="C166" s="91">
        <f aca="true" t="shared" si="4" ref="C166:E169">C172+C180+C187+C193+C199</f>
        <v>0</v>
      </c>
      <c r="D166" s="91">
        <f t="shared" si="4"/>
        <v>0</v>
      </c>
      <c r="E166" s="91">
        <f t="shared" si="4"/>
        <v>0</v>
      </c>
      <c r="F166" s="212"/>
      <c r="G166" s="212"/>
      <c r="H166" s="212"/>
      <c r="I166" s="212"/>
      <c r="J166" s="86"/>
      <c r="K166" s="86"/>
      <c r="L166" s="86"/>
    </row>
    <row r="167" spans="1:12" s="71" customFormat="1" ht="10.5" customHeight="1">
      <c r="A167" s="214" t="s">
        <v>12</v>
      </c>
      <c r="B167" s="215"/>
      <c r="C167" s="91">
        <f t="shared" si="4"/>
        <v>102404.12700000001</v>
      </c>
      <c r="D167" s="91">
        <f t="shared" si="4"/>
        <v>82312.74750000001</v>
      </c>
      <c r="E167" s="91">
        <f t="shared" si="4"/>
        <v>81066.141</v>
      </c>
      <c r="F167" s="212"/>
      <c r="G167" s="212"/>
      <c r="H167" s="212"/>
      <c r="I167" s="212"/>
      <c r="J167" s="86"/>
      <c r="K167" s="86"/>
      <c r="L167" s="86"/>
    </row>
    <row r="168" spans="1:12" s="71" customFormat="1" ht="10.5" customHeight="1">
      <c r="A168" s="214" t="s">
        <v>13</v>
      </c>
      <c r="B168" s="215"/>
      <c r="C168" s="91">
        <f t="shared" si="4"/>
        <v>15.11793</v>
      </c>
      <c r="D168" s="91">
        <f t="shared" si="4"/>
        <v>0</v>
      </c>
      <c r="E168" s="91">
        <f t="shared" si="4"/>
        <v>0</v>
      </c>
      <c r="F168" s="212"/>
      <c r="G168" s="212"/>
      <c r="H168" s="212"/>
      <c r="I168" s="212"/>
      <c r="J168" s="86"/>
      <c r="K168" s="86"/>
      <c r="L168" s="86"/>
    </row>
    <row r="169" spans="1:12" s="71" customFormat="1" ht="10.5" customHeight="1">
      <c r="A169" s="214" t="s">
        <v>14</v>
      </c>
      <c r="B169" s="215"/>
      <c r="C169" s="91">
        <f t="shared" si="4"/>
        <v>0</v>
      </c>
      <c r="D169" s="91">
        <f t="shared" si="4"/>
        <v>0</v>
      </c>
      <c r="E169" s="91">
        <f t="shared" si="4"/>
        <v>0</v>
      </c>
      <c r="F169" s="212"/>
      <c r="G169" s="212"/>
      <c r="H169" s="212"/>
      <c r="I169" s="212"/>
      <c r="J169" s="86"/>
      <c r="K169" s="86"/>
      <c r="L169" s="86"/>
    </row>
    <row r="170" spans="1:12" s="71" customFormat="1" ht="81" customHeight="1">
      <c r="A170" s="98"/>
      <c r="B170" s="80" t="s">
        <v>160</v>
      </c>
      <c r="C170" s="77"/>
      <c r="D170" s="77"/>
      <c r="E170" s="77"/>
      <c r="F170" s="186" t="s">
        <v>108</v>
      </c>
      <c r="G170" s="186" t="s">
        <v>127</v>
      </c>
      <c r="H170" s="187" t="s">
        <v>161</v>
      </c>
      <c r="I170" s="187" t="s">
        <v>455</v>
      </c>
      <c r="J170" s="86"/>
      <c r="K170" s="86"/>
      <c r="L170" s="86"/>
    </row>
    <row r="171" spans="1:12" s="71" customFormat="1" ht="10.5" customHeight="1">
      <c r="A171" s="188" t="s">
        <v>40</v>
      </c>
      <c r="B171" s="188"/>
      <c r="C171" s="81">
        <f>C172+C173+C174+C175+C176</f>
        <v>81067.3</v>
      </c>
      <c r="D171" s="81">
        <f>D172+D173+D174+D175+D176</f>
        <v>80889.42</v>
      </c>
      <c r="E171" s="81">
        <f>E172+E173+E174+E175+E176</f>
        <v>80039.022</v>
      </c>
      <c r="F171" s="186"/>
      <c r="G171" s="186"/>
      <c r="H171" s="186"/>
      <c r="I171" s="186"/>
      <c r="J171" s="86"/>
      <c r="K171" s="86"/>
      <c r="L171" s="86"/>
    </row>
    <row r="172" spans="1:12" s="71" customFormat="1" ht="10.5" customHeight="1">
      <c r="A172" s="188" t="s">
        <v>6</v>
      </c>
      <c r="B172" s="188"/>
      <c r="C172" s="81">
        <v>0</v>
      </c>
      <c r="D172" s="81">
        <v>0</v>
      </c>
      <c r="E172" s="81">
        <v>0</v>
      </c>
      <c r="F172" s="186"/>
      <c r="G172" s="186"/>
      <c r="H172" s="186"/>
      <c r="I172" s="186"/>
      <c r="J172" s="86"/>
      <c r="K172" s="86"/>
      <c r="L172" s="86"/>
    </row>
    <row r="173" spans="1:12" s="71" customFormat="1" ht="10.5" customHeight="1">
      <c r="A173" s="188" t="s">
        <v>12</v>
      </c>
      <c r="B173" s="188"/>
      <c r="C173" s="81">
        <v>81067.3</v>
      </c>
      <c r="D173" s="81">
        <v>80889.42</v>
      </c>
      <c r="E173" s="81">
        <v>80039.022</v>
      </c>
      <c r="F173" s="186"/>
      <c r="G173" s="186"/>
      <c r="H173" s="186"/>
      <c r="I173" s="186"/>
      <c r="J173" s="86"/>
      <c r="K173" s="81"/>
      <c r="L173" s="86"/>
    </row>
    <row r="174" spans="1:12" s="71" customFormat="1" ht="10.5" customHeight="1">
      <c r="A174" s="188" t="s">
        <v>13</v>
      </c>
      <c r="B174" s="188"/>
      <c r="C174" s="81">
        <v>0</v>
      </c>
      <c r="D174" s="81">
        <v>0</v>
      </c>
      <c r="E174" s="81">
        <v>0</v>
      </c>
      <c r="F174" s="186"/>
      <c r="G174" s="186"/>
      <c r="H174" s="186"/>
      <c r="I174" s="186"/>
      <c r="J174" s="86"/>
      <c r="K174" s="86"/>
      <c r="L174" s="86"/>
    </row>
    <row r="175" spans="1:12" s="71" customFormat="1" ht="10.5" customHeight="1">
      <c r="A175" s="188" t="s">
        <v>14</v>
      </c>
      <c r="B175" s="188"/>
      <c r="C175" s="81">
        <v>0</v>
      </c>
      <c r="D175" s="81">
        <v>0</v>
      </c>
      <c r="E175" s="81">
        <v>0</v>
      </c>
      <c r="F175" s="186"/>
      <c r="G175" s="186"/>
      <c r="H175" s="186"/>
      <c r="I175" s="186"/>
      <c r="J175" s="86"/>
      <c r="K175" s="86"/>
      <c r="L175" s="86"/>
    </row>
    <row r="176" spans="1:12" s="71" customFormat="1" ht="12.75" customHeight="1">
      <c r="A176" s="188" t="s">
        <v>110</v>
      </c>
      <c r="B176" s="188"/>
      <c r="C176" s="81">
        <v>0</v>
      </c>
      <c r="D176" s="81">
        <v>0</v>
      </c>
      <c r="E176" s="81">
        <v>0</v>
      </c>
      <c r="F176" s="186"/>
      <c r="G176" s="186"/>
      <c r="H176" s="186"/>
      <c r="I176" s="186"/>
      <c r="J176" s="86"/>
      <c r="K176" s="86"/>
      <c r="L176" s="86"/>
    </row>
    <row r="177" spans="1:12" s="71" customFormat="1" ht="40.5" customHeight="1">
      <c r="A177" s="80"/>
      <c r="B177" s="80" t="s">
        <v>162</v>
      </c>
      <c r="C177" s="81"/>
      <c r="D177" s="81"/>
      <c r="E177" s="81"/>
      <c r="F177" s="78"/>
      <c r="G177" s="78" t="s">
        <v>163</v>
      </c>
      <c r="H177" s="82" t="s">
        <v>531</v>
      </c>
      <c r="I177" s="82" t="s">
        <v>456</v>
      </c>
      <c r="J177" s="86"/>
      <c r="K177" s="86"/>
      <c r="L177" s="86"/>
    </row>
    <row r="178" spans="1:12" s="71" customFormat="1" ht="57" customHeight="1">
      <c r="A178" s="98"/>
      <c r="B178" s="80" t="s">
        <v>164</v>
      </c>
      <c r="C178" s="77"/>
      <c r="D178" s="77"/>
      <c r="E178" s="77"/>
      <c r="F178" s="186" t="s">
        <v>108</v>
      </c>
      <c r="G178" s="186" t="s">
        <v>127</v>
      </c>
      <c r="H178" s="187" t="s">
        <v>165</v>
      </c>
      <c r="I178" s="187" t="s">
        <v>532</v>
      </c>
      <c r="J178" s="86"/>
      <c r="K178" s="86"/>
      <c r="L178" s="86"/>
    </row>
    <row r="179" spans="1:12" s="71" customFormat="1" ht="10.5" customHeight="1">
      <c r="A179" s="188" t="s">
        <v>40</v>
      </c>
      <c r="B179" s="188"/>
      <c r="C179" s="81">
        <f>C180+C181+C182+C183+C184</f>
        <v>1511.7929299999998</v>
      </c>
      <c r="D179" s="81">
        <f>D180+D181+D182+D183+D184</f>
        <v>0</v>
      </c>
      <c r="E179" s="81">
        <f>E180+E181+E182+E183+E184</f>
        <v>0</v>
      </c>
      <c r="F179" s="186"/>
      <c r="G179" s="186"/>
      <c r="H179" s="186"/>
      <c r="I179" s="187"/>
      <c r="J179" s="86"/>
      <c r="K179" s="86"/>
      <c r="L179" s="86"/>
    </row>
    <row r="180" spans="1:12" s="71" customFormat="1" ht="10.5" customHeight="1">
      <c r="A180" s="188" t="s">
        <v>6</v>
      </c>
      <c r="B180" s="188"/>
      <c r="C180" s="81">
        <v>0</v>
      </c>
      <c r="D180" s="81">
        <v>0</v>
      </c>
      <c r="E180" s="81">
        <v>0</v>
      </c>
      <c r="F180" s="186"/>
      <c r="G180" s="186"/>
      <c r="H180" s="186"/>
      <c r="I180" s="187"/>
      <c r="J180" s="86"/>
      <c r="K180" s="86"/>
      <c r="L180" s="86"/>
    </row>
    <row r="181" spans="1:12" s="71" customFormat="1" ht="10.5" customHeight="1">
      <c r="A181" s="188" t="s">
        <v>12</v>
      </c>
      <c r="B181" s="188"/>
      <c r="C181" s="81">
        <v>1496.675</v>
      </c>
      <c r="D181" s="81">
        <v>0</v>
      </c>
      <c r="E181" s="81">
        <v>0</v>
      </c>
      <c r="F181" s="186"/>
      <c r="G181" s="186"/>
      <c r="H181" s="186"/>
      <c r="I181" s="187"/>
      <c r="J181" s="86"/>
      <c r="K181" s="86"/>
      <c r="L181" s="86"/>
    </row>
    <row r="182" spans="1:12" s="71" customFormat="1" ht="10.5" customHeight="1">
      <c r="A182" s="188" t="s">
        <v>13</v>
      </c>
      <c r="B182" s="188"/>
      <c r="C182" s="81">
        <v>15.11793</v>
      </c>
      <c r="D182" s="81">
        <v>0</v>
      </c>
      <c r="E182" s="81">
        <v>0</v>
      </c>
      <c r="F182" s="186"/>
      <c r="G182" s="186"/>
      <c r="H182" s="186"/>
      <c r="I182" s="187"/>
      <c r="J182" s="86"/>
      <c r="K182" s="86"/>
      <c r="L182" s="86"/>
    </row>
    <row r="183" spans="1:12" s="71" customFormat="1" ht="10.5" customHeight="1">
      <c r="A183" s="188" t="s">
        <v>14</v>
      </c>
      <c r="B183" s="188"/>
      <c r="C183" s="81">
        <v>0</v>
      </c>
      <c r="D183" s="81">
        <v>0</v>
      </c>
      <c r="E183" s="81">
        <v>0</v>
      </c>
      <c r="F183" s="186"/>
      <c r="G183" s="186"/>
      <c r="H183" s="186"/>
      <c r="I183" s="187"/>
      <c r="J183" s="86"/>
      <c r="K183" s="86"/>
      <c r="L183" s="86"/>
    </row>
    <row r="184" spans="1:12" s="71" customFormat="1" ht="12" customHeight="1">
      <c r="A184" s="188" t="s">
        <v>110</v>
      </c>
      <c r="B184" s="188"/>
      <c r="C184" s="81">
        <v>0</v>
      </c>
      <c r="D184" s="81">
        <v>0</v>
      </c>
      <c r="E184" s="81">
        <v>0</v>
      </c>
      <c r="F184" s="186"/>
      <c r="G184" s="186"/>
      <c r="H184" s="186"/>
      <c r="I184" s="187"/>
      <c r="J184" s="86"/>
      <c r="K184" s="86"/>
      <c r="L184" s="86"/>
    </row>
    <row r="185" spans="1:12" s="71" customFormat="1" ht="33" customHeight="1">
      <c r="A185" s="98"/>
      <c r="B185" s="80" t="s">
        <v>166</v>
      </c>
      <c r="C185" s="77"/>
      <c r="D185" s="77"/>
      <c r="E185" s="77"/>
      <c r="F185" s="186" t="s">
        <v>108</v>
      </c>
      <c r="G185" s="186" t="s">
        <v>109</v>
      </c>
      <c r="H185" s="187" t="s">
        <v>167</v>
      </c>
      <c r="I185" s="187" t="s">
        <v>457</v>
      </c>
      <c r="J185" s="86"/>
      <c r="K185" s="86"/>
      <c r="L185" s="86"/>
    </row>
    <row r="186" spans="1:12" s="71" customFormat="1" ht="10.5" customHeight="1">
      <c r="A186" s="188" t="s">
        <v>40</v>
      </c>
      <c r="B186" s="188"/>
      <c r="C186" s="81">
        <f>C187+C188+C189+C190</f>
        <v>1027.119</v>
      </c>
      <c r="D186" s="81">
        <f>D187+D188+D189+D190</f>
        <v>1027.119</v>
      </c>
      <c r="E186" s="81">
        <f>E187+E188+E189+E190</f>
        <v>1027.119</v>
      </c>
      <c r="F186" s="186"/>
      <c r="G186" s="186"/>
      <c r="H186" s="186"/>
      <c r="I186" s="186"/>
      <c r="J186" s="86"/>
      <c r="K186" s="86"/>
      <c r="L186" s="86"/>
    </row>
    <row r="187" spans="1:12" s="71" customFormat="1" ht="10.5" customHeight="1">
      <c r="A187" s="188" t="s">
        <v>6</v>
      </c>
      <c r="B187" s="188"/>
      <c r="C187" s="81">
        <v>0</v>
      </c>
      <c r="D187" s="81">
        <v>0</v>
      </c>
      <c r="E187" s="81">
        <v>0</v>
      </c>
      <c r="F187" s="186"/>
      <c r="G187" s="186"/>
      <c r="H187" s="186"/>
      <c r="I187" s="186"/>
      <c r="J187" s="86"/>
      <c r="K187" s="86"/>
      <c r="L187" s="86"/>
    </row>
    <row r="188" spans="1:12" s="71" customFormat="1" ht="10.5" customHeight="1">
      <c r="A188" s="188" t="s">
        <v>12</v>
      </c>
      <c r="B188" s="188"/>
      <c r="C188" s="81">
        <v>1027.119</v>
      </c>
      <c r="D188" s="81">
        <v>1027.119</v>
      </c>
      <c r="E188" s="81">
        <v>1027.119</v>
      </c>
      <c r="F188" s="186"/>
      <c r="G188" s="186"/>
      <c r="H188" s="186"/>
      <c r="I188" s="186"/>
      <c r="J188" s="86"/>
      <c r="K188" s="86"/>
      <c r="L188" s="86"/>
    </row>
    <row r="189" spans="1:12" s="71" customFormat="1" ht="10.5" customHeight="1">
      <c r="A189" s="188" t="s">
        <v>13</v>
      </c>
      <c r="B189" s="188"/>
      <c r="C189" s="81">
        <v>0</v>
      </c>
      <c r="D189" s="81">
        <v>0</v>
      </c>
      <c r="E189" s="81">
        <v>0</v>
      </c>
      <c r="F189" s="186"/>
      <c r="G189" s="186"/>
      <c r="H189" s="186"/>
      <c r="I189" s="186"/>
      <c r="J189" s="86"/>
      <c r="K189" s="86"/>
      <c r="L189" s="86"/>
    </row>
    <row r="190" spans="1:12" s="71" customFormat="1" ht="10.5" customHeight="1">
      <c r="A190" s="188" t="s">
        <v>14</v>
      </c>
      <c r="B190" s="188"/>
      <c r="C190" s="81">
        <v>0</v>
      </c>
      <c r="D190" s="81">
        <v>0</v>
      </c>
      <c r="E190" s="81">
        <v>0</v>
      </c>
      <c r="F190" s="186"/>
      <c r="G190" s="186"/>
      <c r="H190" s="186"/>
      <c r="I190" s="186"/>
      <c r="J190" s="86"/>
      <c r="K190" s="86"/>
      <c r="L190" s="86"/>
    </row>
    <row r="191" spans="1:12" s="71" customFormat="1" ht="30" customHeight="1">
      <c r="A191" s="98"/>
      <c r="B191" s="80" t="s">
        <v>168</v>
      </c>
      <c r="C191" s="77"/>
      <c r="D191" s="77"/>
      <c r="E191" s="77"/>
      <c r="F191" s="186" t="s">
        <v>108</v>
      </c>
      <c r="G191" s="186" t="s">
        <v>109</v>
      </c>
      <c r="H191" s="187" t="s">
        <v>169</v>
      </c>
      <c r="I191" s="187" t="s">
        <v>458</v>
      </c>
      <c r="J191" s="86"/>
      <c r="K191" s="86"/>
      <c r="L191" s="86"/>
    </row>
    <row r="192" spans="1:12" s="71" customFormat="1" ht="12.75" customHeight="1">
      <c r="A192" s="188" t="s">
        <v>40</v>
      </c>
      <c r="B192" s="188"/>
      <c r="C192" s="81">
        <f>C193+C194+C195+C196</f>
        <v>183.228</v>
      </c>
      <c r="D192" s="81">
        <f>D193+D194+D195+D196</f>
        <v>183.228</v>
      </c>
      <c r="E192" s="81">
        <f>E193+E194+E195+E196</f>
        <v>0</v>
      </c>
      <c r="F192" s="186"/>
      <c r="G192" s="186"/>
      <c r="H192" s="186"/>
      <c r="I192" s="186"/>
      <c r="J192" s="86"/>
      <c r="K192" s="86"/>
      <c r="L192" s="86"/>
    </row>
    <row r="193" spans="1:22" ht="12.75" customHeight="1">
      <c r="A193" s="188" t="s">
        <v>6</v>
      </c>
      <c r="B193" s="188"/>
      <c r="C193" s="81">
        <v>0</v>
      </c>
      <c r="D193" s="81">
        <v>0</v>
      </c>
      <c r="E193" s="81">
        <v>0</v>
      </c>
      <c r="F193" s="186"/>
      <c r="G193" s="186"/>
      <c r="H193" s="186"/>
      <c r="I193" s="186"/>
      <c r="J193" s="81"/>
      <c r="K193" s="97"/>
      <c r="L193" s="97"/>
      <c r="M193" s="70"/>
      <c r="N193" s="70"/>
      <c r="O193" s="70"/>
      <c r="P193" s="71"/>
      <c r="Q193" s="71"/>
      <c r="R193" s="70"/>
      <c r="S193" s="70"/>
      <c r="T193" s="70"/>
      <c r="U193" s="70"/>
      <c r="V193" s="70"/>
    </row>
    <row r="194" spans="1:12" s="71" customFormat="1" ht="16.5" customHeight="1">
      <c r="A194" s="188" t="s">
        <v>12</v>
      </c>
      <c r="B194" s="188"/>
      <c r="C194" s="81">
        <v>183.228</v>
      </c>
      <c r="D194" s="81">
        <v>183.228</v>
      </c>
      <c r="E194" s="81">
        <v>0</v>
      </c>
      <c r="F194" s="186"/>
      <c r="G194" s="186"/>
      <c r="H194" s="186"/>
      <c r="I194" s="186"/>
      <c r="J194" s="86"/>
      <c r="K194" s="86"/>
      <c r="L194" s="86"/>
    </row>
    <row r="195" spans="1:12" s="71" customFormat="1" ht="12" customHeight="1">
      <c r="A195" s="188" t="s">
        <v>13</v>
      </c>
      <c r="B195" s="188"/>
      <c r="C195" s="81">
        <v>0</v>
      </c>
      <c r="D195" s="81">
        <v>0</v>
      </c>
      <c r="E195" s="81">
        <v>0</v>
      </c>
      <c r="F195" s="186"/>
      <c r="G195" s="186"/>
      <c r="H195" s="186"/>
      <c r="I195" s="186"/>
      <c r="J195" s="86"/>
      <c r="K195" s="86"/>
      <c r="L195" s="86"/>
    </row>
    <row r="196" spans="1:12" s="71" customFormat="1" ht="12.75" customHeight="1">
      <c r="A196" s="188" t="s">
        <v>14</v>
      </c>
      <c r="B196" s="188"/>
      <c r="C196" s="81">
        <v>0</v>
      </c>
      <c r="D196" s="81">
        <v>0</v>
      </c>
      <c r="E196" s="81">
        <v>0</v>
      </c>
      <c r="F196" s="186"/>
      <c r="G196" s="186"/>
      <c r="H196" s="186"/>
      <c r="I196" s="186"/>
      <c r="J196" s="86"/>
      <c r="K196" s="86"/>
      <c r="L196" s="86"/>
    </row>
    <row r="197" spans="1:12" s="71" customFormat="1" ht="30" customHeight="1">
      <c r="A197" s="98"/>
      <c r="B197" s="80" t="s">
        <v>170</v>
      </c>
      <c r="C197" s="77"/>
      <c r="D197" s="77"/>
      <c r="E197" s="77"/>
      <c r="F197" s="186" t="s">
        <v>108</v>
      </c>
      <c r="G197" s="186" t="s">
        <v>109</v>
      </c>
      <c r="H197" s="187" t="s">
        <v>171</v>
      </c>
      <c r="I197" s="187" t="s">
        <v>459</v>
      </c>
      <c r="J197" s="86"/>
      <c r="K197" s="86"/>
      <c r="L197" s="86"/>
    </row>
    <row r="198" spans="1:12" s="71" customFormat="1" ht="13.5" customHeight="1">
      <c r="A198" s="188" t="s">
        <v>40</v>
      </c>
      <c r="B198" s="188"/>
      <c r="C198" s="81">
        <f>C199+C200+C201+C202+C203</f>
        <v>18629.805</v>
      </c>
      <c r="D198" s="81">
        <f>D199+D200+D201+D202+D203</f>
        <v>212.9805</v>
      </c>
      <c r="E198" s="81">
        <f>E199+E200+E201+E202+E203</f>
        <v>0</v>
      </c>
      <c r="F198" s="186"/>
      <c r="G198" s="186"/>
      <c r="H198" s="186"/>
      <c r="I198" s="186"/>
      <c r="J198" s="86"/>
      <c r="K198" s="86"/>
      <c r="L198" s="86"/>
    </row>
    <row r="199" spans="1:12" s="71" customFormat="1" ht="12" customHeight="1">
      <c r="A199" s="188" t="s">
        <v>6</v>
      </c>
      <c r="B199" s="188"/>
      <c r="C199" s="81">
        <v>0</v>
      </c>
      <c r="D199" s="81">
        <v>0</v>
      </c>
      <c r="E199" s="81">
        <v>0</v>
      </c>
      <c r="F199" s="186"/>
      <c r="G199" s="186"/>
      <c r="H199" s="186"/>
      <c r="I199" s="186"/>
      <c r="J199" s="81"/>
      <c r="K199" s="81"/>
      <c r="L199" s="86"/>
    </row>
    <row r="200" spans="1:12" s="71" customFormat="1" ht="12" customHeight="1">
      <c r="A200" s="188" t="s">
        <v>12</v>
      </c>
      <c r="B200" s="188"/>
      <c r="C200" s="81">
        <v>18629.805</v>
      </c>
      <c r="D200" s="81">
        <v>212.9805</v>
      </c>
      <c r="E200" s="81">
        <v>0</v>
      </c>
      <c r="F200" s="186"/>
      <c r="G200" s="186"/>
      <c r="H200" s="186"/>
      <c r="I200" s="186"/>
      <c r="J200" s="86"/>
      <c r="K200" s="86"/>
      <c r="L200" s="86"/>
    </row>
    <row r="201" spans="1:12" s="71" customFormat="1" ht="14.25" customHeight="1">
      <c r="A201" s="188" t="s">
        <v>13</v>
      </c>
      <c r="B201" s="188"/>
      <c r="C201" s="81">
        <v>0</v>
      </c>
      <c r="D201" s="81">
        <v>0</v>
      </c>
      <c r="E201" s="81">
        <v>0</v>
      </c>
      <c r="F201" s="186"/>
      <c r="G201" s="186"/>
      <c r="H201" s="186"/>
      <c r="I201" s="186"/>
      <c r="J201" s="86"/>
      <c r="K201" s="86"/>
      <c r="L201" s="86"/>
    </row>
    <row r="202" spans="1:12" s="71" customFormat="1" ht="10.5">
      <c r="A202" s="188" t="s">
        <v>14</v>
      </c>
      <c r="B202" s="188"/>
      <c r="C202" s="81">
        <v>0</v>
      </c>
      <c r="D202" s="81">
        <v>0</v>
      </c>
      <c r="E202" s="81">
        <v>0</v>
      </c>
      <c r="F202" s="186"/>
      <c r="G202" s="186"/>
      <c r="H202" s="186"/>
      <c r="I202" s="186"/>
      <c r="J202" s="86"/>
      <c r="K202" s="86"/>
      <c r="L202" s="86"/>
    </row>
    <row r="203" spans="1:12" s="71" customFormat="1" ht="10.5" customHeight="1">
      <c r="A203" s="188" t="s">
        <v>110</v>
      </c>
      <c r="B203" s="188"/>
      <c r="C203" s="81">
        <v>0</v>
      </c>
      <c r="D203" s="81">
        <v>0</v>
      </c>
      <c r="E203" s="81">
        <v>0</v>
      </c>
      <c r="F203" s="186"/>
      <c r="G203" s="186"/>
      <c r="H203" s="186"/>
      <c r="I203" s="186"/>
      <c r="J203" s="86"/>
      <c r="K203" s="86"/>
      <c r="L203" s="86"/>
    </row>
    <row r="204" spans="1:22" ht="12.75" customHeight="1">
      <c r="A204" s="242" t="s">
        <v>172</v>
      </c>
      <c r="B204" s="243"/>
      <c r="C204" s="243"/>
      <c r="D204" s="243"/>
      <c r="E204" s="243"/>
      <c r="F204" s="243"/>
      <c r="G204" s="243"/>
      <c r="H204" s="243"/>
      <c r="I204" s="244"/>
      <c r="J204" s="97"/>
      <c r="K204" s="97"/>
      <c r="L204" s="97"/>
      <c r="M204" s="70"/>
      <c r="N204" s="70"/>
      <c r="O204" s="70"/>
      <c r="P204" s="71"/>
      <c r="Q204" s="71"/>
      <c r="R204" s="70"/>
      <c r="S204" s="70"/>
      <c r="T204" s="70"/>
      <c r="U204" s="70"/>
      <c r="V204" s="70"/>
    </row>
    <row r="205" spans="1:12" s="71" customFormat="1" ht="10.5" customHeight="1">
      <c r="A205" s="245" t="s">
        <v>40</v>
      </c>
      <c r="B205" s="246"/>
      <c r="C205" s="101">
        <f>C206+C207+C208+C209</f>
        <v>1149554.24346</v>
      </c>
      <c r="D205" s="101">
        <f>D206+D207+D208+D209</f>
        <v>598208.80611</v>
      </c>
      <c r="E205" s="101">
        <f>E206+E207+E208+E209</f>
        <v>694545.97288</v>
      </c>
      <c r="F205" s="211"/>
      <c r="G205" s="211"/>
      <c r="H205" s="211"/>
      <c r="I205" s="211"/>
      <c r="J205" s="86"/>
      <c r="K205" s="86"/>
      <c r="L205" s="86"/>
    </row>
    <row r="206" spans="1:12" s="71" customFormat="1" ht="12" customHeight="1">
      <c r="A206" s="245" t="s">
        <v>6</v>
      </c>
      <c r="B206" s="246"/>
      <c r="C206" s="101">
        <f aca="true" t="shared" si="5" ref="C206:E210">C213+C294+C308</f>
        <v>1026214.46628</v>
      </c>
      <c r="D206" s="101">
        <f t="shared" si="5"/>
        <v>501658.91595</v>
      </c>
      <c r="E206" s="101">
        <f t="shared" si="5"/>
        <v>590311.99986</v>
      </c>
      <c r="F206" s="212"/>
      <c r="G206" s="212"/>
      <c r="H206" s="212"/>
      <c r="I206" s="212"/>
      <c r="J206" s="86"/>
      <c r="K206" s="86"/>
      <c r="L206" s="86"/>
    </row>
    <row r="207" spans="1:12" s="71" customFormat="1" ht="10.5" customHeight="1">
      <c r="A207" s="245" t="s">
        <v>12</v>
      </c>
      <c r="B207" s="246"/>
      <c r="C207" s="101">
        <f t="shared" si="5"/>
        <v>120087.89998</v>
      </c>
      <c r="D207" s="101">
        <f t="shared" si="5"/>
        <v>95207.46996</v>
      </c>
      <c r="E207" s="101">
        <f t="shared" si="5"/>
        <v>102891.55282000001</v>
      </c>
      <c r="F207" s="212"/>
      <c r="G207" s="212"/>
      <c r="H207" s="212"/>
      <c r="I207" s="212"/>
      <c r="J207" s="86"/>
      <c r="K207" s="86"/>
      <c r="L207" s="86"/>
    </row>
    <row r="208" spans="1:12" s="71" customFormat="1" ht="10.5" customHeight="1">
      <c r="A208" s="245" t="s">
        <v>13</v>
      </c>
      <c r="B208" s="246"/>
      <c r="C208" s="101">
        <f t="shared" si="5"/>
        <v>3251.8772</v>
      </c>
      <c r="D208" s="101">
        <f t="shared" si="5"/>
        <v>1342.4202</v>
      </c>
      <c r="E208" s="101">
        <f t="shared" si="5"/>
        <v>1342.4202</v>
      </c>
      <c r="F208" s="212"/>
      <c r="G208" s="212"/>
      <c r="H208" s="212"/>
      <c r="I208" s="212"/>
      <c r="J208" s="86"/>
      <c r="K208" s="86"/>
      <c r="L208" s="86"/>
    </row>
    <row r="209" spans="1:12" s="71" customFormat="1" ht="12.75" customHeight="1">
      <c r="A209" s="245" t="s">
        <v>83</v>
      </c>
      <c r="B209" s="246"/>
      <c r="C209" s="101">
        <f t="shared" si="5"/>
        <v>0</v>
      </c>
      <c r="D209" s="101">
        <f t="shared" si="5"/>
        <v>0</v>
      </c>
      <c r="E209" s="101">
        <f t="shared" si="5"/>
        <v>0</v>
      </c>
      <c r="F209" s="213"/>
      <c r="G209" s="213"/>
      <c r="H209" s="213"/>
      <c r="I209" s="213"/>
      <c r="J209" s="86"/>
      <c r="K209" s="86"/>
      <c r="L209" s="86"/>
    </row>
    <row r="210" spans="1:12" s="71" customFormat="1" ht="24.75" customHeight="1" hidden="1">
      <c r="A210" s="214" t="s">
        <v>110</v>
      </c>
      <c r="B210" s="215"/>
      <c r="C210" s="101">
        <f t="shared" si="5"/>
        <v>0</v>
      </c>
      <c r="D210" s="101">
        <f t="shared" si="5"/>
        <v>0</v>
      </c>
      <c r="E210" s="101">
        <f t="shared" si="5"/>
        <v>0</v>
      </c>
      <c r="F210" s="110"/>
      <c r="G210" s="110"/>
      <c r="H210" s="110"/>
      <c r="I210" s="130"/>
      <c r="J210" s="86"/>
      <c r="K210" s="86"/>
      <c r="L210" s="86"/>
    </row>
    <row r="211" spans="1:12" s="71" customFormat="1" ht="45.75" customHeight="1">
      <c r="A211" s="98" t="s">
        <v>8</v>
      </c>
      <c r="B211" s="76" t="s">
        <v>173</v>
      </c>
      <c r="C211" s="102"/>
      <c r="D211" s="102"/>
      <c r="E211" s="103"/>
      <c r="F211" s="186" t="s">
        <v>174</v>
      </c>
      <c r="G211" s="186" t="s">
        <v>178</v>
      </c>
      <c r="H211" s="186"/>
      <c r="I211" s="186"/>
      <c r="J211" s="86"/>
      <c r="K211" s="86"/>
      <c r="L211" s="86"/>
    </row>
    <row r="212" spans="1:12" s="71" customFormat="1" ht="10.5">
      <c r="A212" s="188" t="s">
        <v>40</v>
      </c>
      <c r="B212" s="188"/>
      <c r="C212" s="103">
        <f>SUM(C213:C217)</f>
        <v>730372.34449</v>
      </c>
      <c r="D212" s="103">
        <f>SUM(D213:D217)</f>
        <v>393759.6791</v>
      </c>
      <c r="E212" s="103">
        <f>SUM(E213:E217)</f>
        <v>509043.37392</v>
      </c>
      <c r="F212" s="186"/>
      <c r="G212" s="186"/>
      <c r="H212" s="186"/>
      <c r="I212" s="186"/>
      <c r="J212" s="86"/>
      <c r="K212" s="86"/>
      <c r="L212" s="86"/>
    </row>
    <row r="213" spans="1:12" s="71" customFormat="1" ht="10.5" customHeight="1">
      <c r="A213" s="188" t="s">
        <v>6</v>
      </c>
      <c r="B213" s="188"/>
      <c r="C213" s="103">
        <f aca="true" t="shared" si="6" ref="C213:E215">C229+C237+C245+C253+C271+C280+C287</f>
        <v>685020.29451</v>
      </c>
      <c r="D213" s="103">
        <f t="shared" si="6"/>
        <v>373216.44048</v>
      </c>
      <c r="E213" s="103">
        <f t="shared" si="6"/>
        <v>480419.36358</v>
      </c>
      <c r="F213" s="186"/>
      <c r="G213" s="186"/>
      <c r="H213" s="186"/>
      <c r="I213" s="186"/>
      <c r="J213" s="86"/>
      <c r="K213" s="86"/>
      <c r="L213" s="86"/>
    </row>
    <row r="214" spans="1:12" s="71" customFormat="1" ht="11.25" customHeight="1">
      <c r="A214" s="188" t="s">
        <v>12</v>
      </c>
      <c r="B214" s="188"/>
      <c r="C214" s="103">
        <f t="shared" si="6"/>
        <v>44352.049979999996</v>
      </c>
      <c r="D214" s="103">
        <f t="shared" si="6"/>
        <v>20543.238620000004</v>
      </c>
      <c r="E214" s="103">
        <f t="shared" si="6"/>
        <v>28624.01034</v>
      </c>
      <c r="F214" s="186"/>
      <c r="G214" s="186"/>
      <c r="H214" s="186"/>
      <c r="I214" s="186"/>
      <c r="J214" s="86"/>
      <c r="K214" s="86"/>
      <c r="L214" s="86"/>
    </row>
    <row r="215" spans="1:12" s="71" customFormat="1" ht="9.75" customHeight="1">
      <c r="A215" s="188" t="s">
        <v>13</v>
      </c>
      <c r="B215" s="188"/>
      <c r="C215" s="103">
        <f t="shared" si="6"/>
        <v>1000</v>
      </c>
      <c r="D215" s="103">
        <f t="shared" si="6"/>
        <v>0</v>
      </c>
      <c r="E215" s="103">
        <f t="shared" si="6"/>
        <v>0</v>
      </c>
      <c r="F215" s="186"/>
      <c r="G215" s="186"/>
      <c r="H215" s="186"/>
      <c r="I215" s="186"/>
      <c r="J215" s="86"/>
      <c r="K215" s="86"/>
      <c r="L215" s="86"/>
    </row>
    <row r="216" spans="1:12" s="71" customFormat="1" ht="12.75" customHeight="1">
      <c r="A216" s="188" t="s">
        <v>83</v>
      </c>
      <c r="B216" s="188"/>
      <c r="C216" s="103">
        <f>C232+C240+C248+C256+C274+C283+C290</f>
        <v>0</v>
      </c>
      <c r="D216" s="103">
        <f>D232+D240+D248+D256+D274+D283</f>
        <v>0</v>
      </c>
      <c r="E216" s="103">
        <f>E232+E240+E248+E256+E274+E283</f>
        <v>0</v>
      </c>
      <c r="F216" s="186"/>
      <c r="G216" s="186"/>
      <c r="H216" s="186"/>
      <c r="I216" s="186"/>
      <c r="J216" s="86"/>
      <c r="K216" s="86"/>
      <c r="L216" s="86"/>
    </row>
    <row r="217" spans="1:12" s="71" customFormat="1" ht="10.5" customHeight="1">
      <c r="A217" s="188" t="s">
        <v>110</v>
      </c>
      <c r="B217" s="188"/>
      <c r="C217" s="103">
        <f>C233+C241+C249+C257+C275+C284+C291</f>
        <v>0</v>
      </c>
      <c r="D217" s="103">
        <f>D233+D241+D249+D257+D275+D284</f>
        <v>0</v>
      </c>
      <c r="E217" s="103">
        <f>E233+E241+E249+E257+E275+E284</f>
        <v>0</v>
      </c>
      <c r="F217" s="186"/>
      <c r="G217" s="186"/>
      <c r="H217" s="186"/>
      <c r="I217" s="186"/>
      <c r="J217" s="86"/>
      <c r="K217" s="86"/>
      <c r="L217" s="86"/>
    </row>
    <row r="218" spans="1:12" s="71" customFormat="1" ht="54" customHeight="1" hidden="1">
      <c r="A218" s="104" t="s">
        <v>176</v>
      </c>
      <c r="B218" s="83" t="s">
        <v>177</v>
      </c>
      <c r="C218" s="103" t="e">
        <f>#REF!+#REF!+#REF!+#REF!+#REF!</f>
        <v>#REF!</v>
      </c>
      <c r="D218" s="103" t="e">
        <f>#REF!+#REF!+#REF!+#REF!+#REF!</f>
        <v>#REF!</v>
      </c>
      <c r="E218" s="103" t="e">
        <f>#REF!+#REF!+#REF!+#REF!+#REF!</f>
        <v>#REF!</v>
      </c>
      <c r="F218" s="186" t="s">
        <v>174</v>
      </c>
      <c r="G218" s="186" t="s">
        <v>178</v>
      </c>
      <c r="H218" s="187"/>
      <c r="I218" s="237" t="s">
        <v>179</v>
      </c>
      <c r="J218" s="86"/>
      <c r="K218" s="86"/>
      <c r="L218" s="86"/>
    </row>
    <row r="219" spans="1:12" s="71" customFormat="1" ht="9.75" customHeight="1" hidden="1">
      <c r="A219" s="188" t="s">
        <v>40</v>
      </c>
      <c r="B219" s="188"/>
      <c r="C219" s="103" t="e">
        <f>#REF!+#REF!+#REF!+#REF!+#REF!</f>
        <v>#REF!</v>
      </c>
      <c r="D219" s="103" t="e">
        <f>#REF!+#REF!+#REF!+#REF!+#REF!</f>
        <v>#REF!</v>
      </c>
      <c r="E219" s="103" t="e">
        <f>#REF!+#REF!+#REF!+#REF!+#REF!</f>
        <v>#REF!</v>
      </c>
      <c r="F219" s="186"/>
      <c r="G219" s="186"/>
      <c r="H219" s="187"/>
      <c r="I219" s="239"/>
      <c r="J219" s="86"/>
      <c r="K219" s="86"/>
      <c r="L219" s="86"/>
    </row>
    <row r="220" spans="1:12" s="71" customFormat="1" ht="9.75" customHeight="1" hidden="1">
      <c r="A220" s="188" t="s">
        <v>6</v>
      </c>
      <c r="B220" s="188"/>
      <c r="C220" s="103" t="e">
        <f>#REF!+#REF!+#REF!+#REF!+#REF!</f>
        <v>#REF!</v>
      </c>
      <c r="D220" s="103" t="e">
        <f>#REF!+#REF!+#REF!+#REF!+#REF!</f>
        <v>#REF!</v>
      </c>
      <c r="E220" s="103" t="e">
        <f>#REF!+#REF!+#REF!+#REF!+#REF!</f>
        <v>#REF!</v>
      </c>
      <c r="F220" s="186"/>
      <c r="G220" s="186"/>
      <c r="H220" s="187"/>
      <c r="I220" s="239"/>
      <c r="J220" s="86"/>
      <c r="K220" s="86"/>
      <c r="L220" s="86"/>
    </row>
    <row r="221" spans="1:12" s="71" customFormat="1" ht="11.25" customHeight="1" hidden="1">
      <c r="A221" s="188" t="s">
        <v>12</v>
      </c>
      <c r="B221" s="188"/>
      <c r="C221" s="103" t="e">
        <f>#REF!+#REF!+#REF!+#REF!+C292</f>
        <v>#REF!</v>
      </c>
      <c r="D221" s="103" t="e">
        <f>#REF!+#REF!+#REF!+#REF!+D292</f>
        <v>#REF!</v>
      </c>
      <c r="E221" s="103" t="e">
        <f>#REF!+#REF!+#REF!+#REF!+E292</f>
        <v>#REF!</v>
      </c>
      <c r="F221" s="186"/>
      <c r="G221" s="186"/>
      <c r="H221" s="187"/>
      <c r="I221" s="239"/>
      <c r="J221" s="86"/>
      <c r="K221" s="86"/>
      <c r="L221" s="86"/>
    </row>
    <row r="222" spans="1:12" s="71" customFormat="1" ht="9.75" customHeight="1" hidden="1">
      <c r="A222" s="188" t="s">
        <v>13</v>
      </c>
      <c r="B222" s="188"/>
      <c r="C222" s="103" t="e">
        <f>#REF!+#REF!+#REF!+#REF!+C293</f>
        <v>#REF!</v>
      </c>
      <c r="D222" s="103" t="e">
        <f>#REF!+#REF!+#REF!+#REF!+D293</f>
        <v>#REF!</v>
      </c>
      <c r="E222" s="103" t="e">
        <f>#REF!+#REF!+#REF!+#REF!+E293</f>
        <v>#REF!</v>
      </c>
      <c r="F222" s="186"/>
      <c r="G222" s="186"/>
      <c r="H222" s="187"/>
      <c r="I222" s="239"/>
      <c r="J222" s="86"/>
      <c r="K222" s="86"/>
      <c r="L222" s="86"/>
    </row>
    <row r="223" spans="1:12" s="71" customFormat="1" ht="10.5" customHeight="1" hidden="1">
      <c r="A223" s="188" t="s">
        <v>14</v>
      </c>
      <c r="B223" s="188"/>
      <c r="C223" s="103" t="e">
        <f>#REF!+#REF!+#REF!+#REF!+C294</f>
        <v>#REF!</v>
      </c>
      <c r="D223" s="103" t="e">
        <f>#REF!+#REF!+#REF!+#REF!+D294</f>
        <v>#REF!</v>
      </c>
      <c r="E223" s="103" t="e">
        <f>#REF!+#REF!+#REF!+#REF!+E294</f>
        <v>#REF!</v>
      </c>
      <c r="F223" s="186"/>
      <c r="G223" s="186"/>
      <c r="H223" s="187"/>
      <c r="I223" s="239"/>
      <c r="J223" s="86"/>
      <c r="K223" s="86"/>
      <c r="L223" s="86"/>
    </row>
    <row r="224" spans="1:12" s="71" customFormat="1" ht="9.75" customHeight="1" hidden="1">
      <c r="A224" s="188" t="s">
        <v>110</v>
      </c>
      <c r="B224" s="188"/>
      <c r="C224" s="103" t="e">
        <f>#REF!+#REF!+#REF!+#REF!+C295</f>
        <v>#REF!</v>
      </c>
      <c r="D224" s="103" t="e">
        <f>#REF!+#REF!+#REF!+#REF!+D295</f>
        <v>#REF!</v>
      </c>
      <c r="E224" s="103" t="e">
        <f>#REF!+#REF!+#REF!+#REF!+E295</f>
        <v>#REF!</v>
      </c>
      <c r="F224" s="186"/>
      <c r="G224" s="186"/>
      <c r="H224" s="187"/>
      <c r="I224" s="239"/>
      <c r="J224" s="86"/>
      <c r="K224" s="86"/>
      <c r="L224" s="86"/>
    </row>
    <row r="225" spans="1:12" s="71" customFormat="1" ht="84" customHeight="1" hidden="1">
      <c r="A225" s="82"/>
      <c r="B225" s="84" t="s">
        <v>180</v>
      </c>
      <c r="C225" s="103" t="e">
        <f>#REF!+#REF!+#REF!+#REF!+C296</f>
        <v>#REF!</v>
      </c>
      <c r="D225" s="103" t="e">
        <f>#REF!+#REF!+#REF!+#REF!+D296</f>
        <v>#REF!</v>
      </c>
      <c r="E225" s="103" t="e">
        <f>#REF!+#REF!+#REF!+#REF!+E296</f>
        <v>#REF!</v>
      </c>
      <c r="F225" s="78" t="s">
        <v>4</v>
      </c>
      <c r="G225" s="78" t="s">
        <v>127</v>
      </c>
      <c r="H225" s="78"/>
      <c r="I225" s="105" t="s">
        <v>181</v>
      </c>
      <c r="J225" s="86"/>
      <c r="K225" s="86"/>
      <c r="L225" s="86"/>
    </row>
    <row r="226" spans="1:12" s="71" customFormat="1" ht="72.75" customHeight="1" hidden="1">
      <c r="A226" s="82"/>
      <c r="B226" s="84" t="s">
        <v>182</v>
      </c>
      <c r="C226" s="103" t="e">
        <f>#REF!+#REF!+#REF!+#REF!+C297</f>
        <v>#REF!</v>
      </c>
      <c r="D226" s="103" t="e">
        <f>#REF!+#REF!+#REF!+#REF!+D297</f>
        <v>#REF!</v>
      </c>
      <c r="E226" s="103" t="e">
        <f>#REF!+#REF!+#REF!+#REF!+E297</f>
        <v>#REF!</v>
      </c>
      <c r="F226" s="78" t="s">
        <v>4</v>
      </c>
      <c r="G226" s="78" t="s">
        <v>132</v>
      </c>
      <c r="H226" s="78"/>
      <c r="I226" s="78"/>
      <c r="J226" s="86"/>
      <c r="K226" s="86"/>
      <c r="L226" s="86"/>
    </row>
    <row r="227" spans="1:9" s="71" customFormat="1" ht="42.75" customHeight="1">
      <c r="A227" s="104" t="s">
        <v>183</v>
      </c>
      <c r="B227" s="83" t="s">
        <v>657</v>
      </c>
      <c r="C227" s="85"/>
      <c r="D227" s="85"/>
      <c r="E227" s="85"/>
      <c r="F227" s="186" t="s">
        <v>174</v>
      </c>
      <c r="G227" s="186" t="s">
        <v>207</v>
      </c>
      <c r="H227" s="187" t="s">
        <v>184</v>
      </c>
      <c r="I227" s="237" t="s">
        <v>461</v>
      </c>
    </row>
    <row r="228" spans="1:9" s="71" customFormat="1" ht="10.5" customHeight="1">
      <c r="A228" s="188" t="s">
        <v>40</v>
      </c>
      <c r="B228" s="188"/>
      <c r="C228" s="85">
        <f>SUM(C229:C233)</f>
        <v>98.34</v>
      </c>
      <c r="D228" s="85">
        <f>SUM(D229:D233)</f>
        <v>98.34</v>
      </c>
      <c r="E228" s="85">
        <f>SUM(E229:E233)</f>
        <v>98.34</v>
      </c>
      <c r="F228" s="186"/>
      <c r="G228" s="186"/>
      <c r="H228" s="187"/>
      <c r="I228" s="237"/>
    </row>
    <row r="229" spans="1:9" s="71" customFormat="1" ht="10.5" customHeight="1">
      <c r="A229" s="188" t="s">
        <v>6</v>
      </c>
      <c r="B229" s="188"/>
      <c r="C229" s="85">
        <v>0</v>
      </c>
      <c r="D229" s="85">
        <v>0</v>
      </c>
      <c r="E229" s="85">
        <v>0</v>
      </c>
      <c r="F229" s="186"/>
      <c r="G229" s="186"/>
      <c r="H229" s="187"/>
      <c r="I229" s="237"/>
    </row>
    <row r="230" spans="1:9" s="71" customFormat="1" ht="10.5" customHeight="1">
      <c r="A230" s="188" t="s">
        <v>12</v>
      </c>
      <c r="B230" s="188"/>
      <c r="C230" s="85">
        <v>98.34</v>
      </c>
      <c r="D230" s="85">
        <v>98.34</v>
      </c>
      <c r="E230" s="85">
        <v>98.34</v>
      </c>
      <c r="F230" s="186"/>
      <c r="G230" s="186"/>
      <c r="H230" s="187"/>
      <c r="I230" s="237"/>
    </row>
    <row r="231" spans="1:9" s="71" customFormat="1" ht="10.5" customHeight="1">
      <c r="A231" s="188" t="s">
        <v>13</v>
      </c>
      <c r="B231" s="188"/>
      <c r="C231" s="85">
        <v>0</v>
      </c>
      <c r="D231" s="85">
        <v>0</v>
      </c>
      <c r="E231" s="85">
        <v>0</v>
      </c>
      <c r="F231" s="186"/>
      <c r="G231" s="186"/>
      <c r="H231" s="187"/>
      <c r="I231" s="237"/>
    </row>
    <row r="232" spans="1:9" s="71" customFormat="1" ht="10.5" customHeight="1">
      <c r="A232" s="188" t="s">
        <v>122</v>
      </c>
      <c r="B232" s="188"/>
      <c r="C232" s="85">
        <v>0</v>
      </c>
      <c r="D232" s="85">
        <v>0</v>
      </c>
      <c r="E232" s="85">
        <v>0</v>
      </c>
      <c r="F232" s="186"/>
      <c r="G232" s="186"/>
      <c r="H232" s="187"/>
      <c r="I232" s="237"/>
    </row>
    <row r="233" spans="1:9" s="71" customFormat="1" ht="10.5" customHeight="1">
      <c r="A233" s="188" t="s">
        <v>110</v>
      </c>
      <c r="B233" s="188"/>
      <c r="C233" s="85">
        <v>0</v>
      </c>
      <c r="D233" s="85">
        <v>0</v>
      </c>
      <c r="E233" s="85">
        <v>0</v>
      </c>
      <c r="F233" s="186"/>
      <c r="G233" s="186"/>
      <c r="H233" s="187"/>
      <c r="I233" s="237"/>
    </row>
    <row r="234" spans="1:9" s="71" customFormat="1" ht="66" customHeight="1">
      <c r="A234" s="82"/>
      <c r="B234" s="84" t="s">
        <v>185</v>
      </c>
      <c r="C234" s="85"/>
      <c r="D234" s="85"/>
      <c r="E234" s="85"/>
      <c r="F234" s="60" t="s">
        <v>4</v>
      </c>
      <c r="G234" s="78" t="s">
        <v>186</v>
      </c>
      <c r="H234" s="78"/>
      <c r="I234" s="88" t="s">
        <v>187</v>
      </c>
    </row>
    <row r="235" spans="1:9" s="71" customFormat="1" ht="45" customHeight="1">
      <c r="A235" s="104" t="s">
        <v>188</v>
      </c>
      <c r="B235" s="83" t="s">
        <v>189</v>
      </c>
      <c r="C235" s="85"/>
      <c r="D235" s="85"/>
      <c r="E235" s="85"/>
      <c r="F235" s="186" t="s">
        <v>505</v>
      </c>
      <c r="G235" s="186" t="s">
        <v>233</v>
      </c>
      <c r="H235" s="187" t="s">
        <v>190</v>
      </c>
      <c r="I235" s="237" t="s">
        <v>462</v>
      </c>
    </row>
    <row r="236" spans="1:9" s="71" customFormat="1" ht="9.75" customHeight="1">
      <c r="A236" s="188" t="s">
        <v>40</v>
      </c>
      <c r="B236" s="188"/>
      <c r="C236" s="85">
        <f>SUM(C237:C241)</f>
        <v>366072.36894</v>
      </c>
      <c r="D236" s="85">
        <f>SUM(D237:D241)</f>
        <v>270620.93729000003</v>
      </c>
      <c r="E236" s="85">
        <f>SUM(E237:E241)</f>
        <v>284695.5143</v>
      </c>
      <c r="F236" s="186"/>
      <c r="G236" s="186"/>
      <c r="H236" s="187"/>
      <c r="I236" s="239"/>
    </row>
    <row r="237" spans="1:9" s="71" customFormat="1" ht="9.75" customHeight="1">
      <c r="A237" s="188" t="s">
        <v>6</v>
      </c>
      <c r="B237" s="188"/>
      <c r="C237" s="85">
        <v>346244.93001</v>
      </c>
      <c r="D237" s="85">
        <v>266209.89633</v>
      </c>
      <c r="E237" s="85">
        <v>269669.317</v>
      </c>
      <c r="F237" s="186"/>
      <c r="G237" s="186"/>
      <c r="H237" s="187"/>
      <c r="I237" s="239"/>
    </row>
    <row r="238" spans="1:9" s="71" customFormat="1" ht="11.25" customHeight="1">
      <c r="A238" s="188" t="s">
        <v>12</v>
      </c>
      <c r="B238" s="188"/>
      <c r="C238" s="85">
        <v>19827.43893</v>
      </c>
      <c r="D238" s="85">
        <v>4411.04096</v>
      </c>
      <c r="E238" s="85">
        <v>15026.1973</v>
      </c>
      <c r="F238" s="186"/>
      <c r="G238" s="186"/>
      <c r="H238" s="187"/>
      <c r="I238" s="239"/>
    </row>
    <row r="239" spans="1:9" s="71" customFormat="1" ht="9.75" customHeight="1">
      <c r="A239" s="188" t="s">
        <v>13</v>
      </c>
      <c r="B239" s="188"/>
      <c r="C239" s="85">
        <v>0</v>
      </c>
      <c r="D239" s="85">
        <v>0</v>
      </c>
      <c r="E239" s="85">
        <v>0</v>
      </c>
      <c r="F239" s="186"/>
      <c r="G239" s="186"/>
      <c r="H239" s="187"/>
      <c r="I239" s="239"/>
    </row>
    <row r="240" spans="1:9" s="71" customFormat="1" ht="10.5" customHeight="1">
      <c r="A240" s="188" t="s">
        <v>83</v>
      </c>
      <c r="B240" s="188"/>
      <c r="C240" s="85">
        <v>0</v>
      </c>
      <c r="D240" s="85">
        <v>0</v>
      </c>
      <c r="E240" s="85">
        <v>0</v>
      </c>
      <c r="F240" s="186"/>
      <c r="G240" s="186"/>
      <c r="H240" s="187"/>
      <c r="I240" s="239"/>
    </row>
    <row r="241" spans="1:9" s="71" customFormat="1" ht="9.75" customHeight="1" hidden="1">
      <c r="A241" s="241" t="s">
        <v>110</v>
      </c>
      <c r="B241" s="241"/>
      <c r="C241" s="106">
        <v>0</v>
      </c>
      <c r="D241" s="106">
        <v>0</v>
      </c>
      <c r="E241" s="106">
        <v>0</v>
      </c>
      <c r="F241" s="211"/>
      <c r="G241" s="211"/>
      <c r="H241" s="238"/>
      <c r="I241" s="240"/>
    </row>
    <row r="242" spans="1:9" s="71" customFormat="1" ht="91.5" customHeight="1">
      <c r="A242" s="82"/>
      <c r="B242" s="84" t="s">
        <v>191</v>
      </c>
      <c r="C242" s="85"/>
      <c r="D242" s="85"/>
      <c r="E242" s="85"/>
      <c r="F242" s="60" t="s">
        <v>4</v>
      </c>
      <c r="G242" s="82" t="s">
        <v>506</v>
      </c>
      <c r="H242" s="78"/>
      <c r="I242" s="88" t="s">
        <v>507</v>
      </c>
    </row>
    <row r="243" spans="1:9" s="71" customFormat="1" ht="45" customHeight="1">
      <c r="A243" s="104" t="s">
        <v>192</v>
      </c>
      <c r="B243" s="83" t="s">
        <v>463</v>
      </c>
      <c r="C243" s="85"/>
      <c r="D243" s="85"/>
      <c r="E243" s="85"/>
      <c r="F243" s="186" t="s">
        <v>207</v>
      </c>
      <c r="G243" s="186" t="s">
        <v>233</v>
      </c>
      <c r="H243" s="187" t="s">
        <v>193</v>
      </c>
      <c r="I243" s="210" t="s">
        <v>464</v>
      </c>
    </row>
    <row r="244" spans="1:9" s="71" customFormat="1" ht="9.75" customHeight="1">
      <c r="A244" s="188" t="s">
        <v>40</v>
      </c>
      <c r="B244" s="188"/>
      <c r="C244" s="85">
        <f>SUM(C245:C249)</f>
        <v>246775.3645</v>
      </c>
      <c r="D244" s="85">
        <f>SUM(D245:D249)</f>
        <v>107443.37533</v>
      </c>
      <c r="E244" s="85">
        <f>SUM(E245:E249)</f>
        <v>211186.87776</v>
      </c>
      <c r="F244" s="186"/>
      <c r="G244" s="186"/>
      <c r="H244" s="187"/>
      <c r="I244" s="210"/>
    </row>
    <row r="245" spans="1:9" s="71" customFormat="1" ht="11.25" customHeight="1">
      <c r="A245" s="188" t="s">
        <v>6</v>
      </c>
      <c r="B245" s="188"/>
      <c r="C245" s="85">
        <v>245775.3645</v>
      </c>
      <c r="D245" s="85">
        <v>107006.54415</v>
      </c>
      <c r="E245" s="85">
        <v>210750.04658</v>
      </c>
      <c r="F245" s="186"/>
      <c r="G245" s="186"/>
      <c r="H245" s="187"/>
      <c r="I245" s="210"/>
    </row>
    <row r="246" spans="1:9" s="71" customFormat="1" ht="11.25" customHeight="1">
      <c r="A246" s="188" t="s">
        <v>12</v>
      </c>
      <c r="B246" s="188"/>
      <c r="C246" s="85">
        <v>1000</v>
      </c>
      <c r="D246" s="85">
        <v>436.83118</v>
      </c>
      <c r="E246" s="85">
        <v>436.83118</v>
      </c>
      <c r="F246" s="186"/>
      <c r="G246" s="186"/>
      <c r="H246" s="187"/>
      <c r="I246" s="210"/>
    </row>
    <row r="247" spans="1:9" s="71" customFormat="1" ht="9.75" customHeight="1">
      <c r="A247" s="188" t="s">
        <v>13</v>
      </c>
      <c r="B247" s="188"/>
      <c r="C247" s="85">
        <v>0</v>
      </c>
      <c r="D247" s="85">
        <v>0</v>
      </c>
      <c r="E247" s="85">
        <v>0</v>
      </c>
      <c r="F247" s="186"/>
      <c r="G247" s="186"/>
      <c r="H247" s="187"/>
      <c r="I247" s="210"/>
    </row>
    <row r="248" spans="1:9" s="71" customFormat="1" ht="10.5" customHeight="1">
      <c r="A248" s="188" t="s">
        <v>83</v>
      </c>
      <c r="B248" s="188"/>
      <c r="C248" s="85">
        <v>0</v>
      </c>
      <c r="D248" s="85">
        <v>0</v>
      </c>
      <c r="E248" s="85">
        <v>0</v>
      </c>
      <c r="F248" s="186"/>
      <c r="G248" s="186"/>
      <c r="H248" s="187"/>
      <c r="I248" s="210"/>
    </row>
    <row r="249" spans="1:9" s="71" customFormat="1" ht="9.75" customHeight="1">
      <c r="A249" s="188" t="s">
        <v>110</v>
      </c>
      <c r="B249" s="188"/>
      <c r="C249" s="85">
        <v>0</v>
      </c>
      <c r="D249" s="85">
        <v>0</v>
      </c>
      <c r="E249" s="85">
        <v>0</v>
      </c>
      <c r="F249" s="186"/>
      <c r="G249" s="186"/>
      <c r="H249" s="187"/>
      <c r="I249" s="210"/>
    </row>
    <row r="250" spans="1:9" s="71" customFormat="1" ht="69" customHeight="1">
      <c r="A250" s="90"/>
      <c r="B250" s="107" t="s">
        <v>465</v>
      </c>
      <c r="C250" s="108"/>
      <c r="D250" s="108"/>
      <c r="E250" s="108"/>
      <c r="F250" s="109" t="s">
        <v>4</v>
      </c>
      <c r="G250" s="110" t="s">
        <v>508</v>
      </c>
      <c r="H250" s="110"/>
      <c r="I250" s="111" t="s">
        <v>509</v>
      </c>
    </row>
    <row r="251" spans="1:9" s="71" customFormat="1" ht="66.75" customHeight="1">
      <c r="A251" s="104" t="s">
        <v>194</v>
      </c>
      <c r="B251" s="83" t="s">
        <v>195</v>
      </c>
      <c r="C251" s="85"/>
      <c r="D251" s="85"/>
      <c r="E251" s="85"/>
      <c r="F251" s="186" t="s">
        <v>207</v>
      </c>
      <c r="G251" s="186" t="s">
        <v>178</v>
      </c>
      <c r="H251" s="187" t="s">
        <v>466</v>
      </c>
      <c r="I251" s="210" t="s">
        <v>467</v>
      </c>
    </row>
    <row r="252" spans="1:9" s="71" customFormat="1" ht="9.75" customHeight="1">
      <c r="A252" s="188" t="s">
        <v>40</v>
      </c>
      <c r="B252" s="188"/>
      <c r="C252" s="85">
        <f>SUM(C253:C257)</f>
        <v>16016.28</v>
      </c>
      <c r="D252" s="85">
        <f>SUM(D253:D257)</f>
        <v>14801.61648</v>
      </c>
      <c r="E252" s="85">
        <f>SUM(E253:E257)</f>
        <v>12267.23186</v>
      </c>
      <c r="F252" s="186"/>
      <c r="G252" s="186"/>
      <c r="H252" s="187"/>
      <c r="I252" s="210"/>
    </row>
    <row r="253" spans="1:9" s="71" customFormat="1" ht="9.75" customHeight="1">
      <c r="A253" s="188" t="s">
        <v>6</v>
      </c>
      <c r="B253" s="188"/>
      <c r="C253" s="85">
        <v>0</v>
      </c>
      <c r="D253" s="85">
        <v>0</v>
      </c>
      <c r="E253" s="85">
        <v>0</v>
      </c>
      <c r="F253" s="186"/>
      <c r="G253" s="186"/>
      <c r="H253" s="187"/>
      <c r="I253" s="210"/>
    </row>
    <row r="254" spans="1:9" s="71" customFormat="1" ht="11.25" customHeight="1">
      <c r="A254" s="188" t="s">
        <v>12</v>
      </c>
      <c r="B254" s="188"/>
      <c r="C254" s="85">
        <v>16016.28</v>
      </c>
      <c r="D254" s="85">
        <v>14801.61648</v>
      </c>
      <c r="E254" s="85">
        <v>12267.23186</v>
      </c>
      <c r="F254" s="186"/>
      <c r="G254" s="186"/>
      <c r="H254" s="187"/>
      <c r="I254" s="210"/>
    </row>
    <row r="255" spans="1:9" s="71" customFormat="1" ht="9.75" customHeight="1">
      <c r="A255" s="188" t="s">
        <v>13</v>
      </c>
      <c r="B255" s="188"/>
      <c r="C255" s="85">
        <v>0</v>
      </c>
      <c r="D255" s="85">
        <v>0</v>
      </c>
      <c r="E255" s="85">
        <v>0</v>
      </c>
      <c r="F255" s="186"/>
      <c r="G255" s="186"/>
      <c r="H255" s="187"/>
      <c r="I255" s="210"/>
    </row>
    <row r="256" spans="1:9" s="71" customFormat="1" ht="13.5" customHeight="1">
      <c r="A256" s="188" t="s">
        <v>83</v>
      </c>
      <c r="B256" s="188"/>
      <c r="C256" s="85">
        <v>0</v>
      </c>
      <c r="D256" s="85">
        <v>0</v>
      </c>
      <c r="E256" s="85">
        <v>0</v>
      </c>
      <c r="F256" s="186"/>
      <c r="G256" s="186"/>
      <c r="H256" s="187"/>
      <c r="I256" s="210"/>
    </row>
    <row r="257" spans="1:9" s="71" customFormat="1" ht="40.5" customHeight="1">
      <c r="A257" s="188" t="s">
        <v>110</v>
      </c>
      <c r="B257" s="188"/>
      <c r="C257" s="85">
        <v>0</v>
      </c>
      <c r="D257" s="85">
        <v>0</v>
      </c>
      <c r="E257" s="85">
        <v>0</v>
      </c>
      <c r="F257" s="186"/>
      <c r="G257" s="186"/>
      <c r="H257" s="187"/>
      <c r="I257" s="210"/>
    </row>
    <row r="258" spans="1:9" s="71" customFormat="1" ht="94.5" customHeight="1">
      <c r="A258" s="80"/>
      <c r="B258" s="84" t="s">
        <v>196</v>
      </c>
      <c r="C258" s="85"/>
      <c r="D258" s="85"/>
      <c r="E258" s="85"/>
      <c r="F258" s="78" t="s">
        <v>4</v>
      </c>
      <c r="G258" s="78" t="s">
        <v>510</v>
      </c>
      <c r="H258" s="78"/>
      <c r="I258" s="88" t="s">
        <v>511</v>
      </c>
    </row>
    <row r="259" spans="1:9" s="71" customFormat="1" ht="64.5" customHeight="1">
      <c r="A259" s="82"/>
      <c r="B259" s="84" t="s">
        <v>197</v>
      </c>
      <c r="C259" s="85"/>
      <c r="D259" s="85"/>
      <c r="E259" s="85"/>
      <c r="F259" s="78" t="s">
        <v>4</v>
      </c>
      <c r="G259" s="78" t="s">
        <v>468</v>
      </c>
      <c r="H259" s="78"/>
      <c r="I259" s="88" t="s">
        <v>198</v>
      </c>
    </row>
    <row r="260" spans="1:9" s="71" customFormat="1" ht="54" customHeight="1" hidden="1">
      <c r="A260" s="104" t="s">
        <v>176</v>
      </c>
      <c r="B260" s="83" t="s">
        <v>177</v>
      </c>
      <c r="C260" s="85"/>
      <c r="D260" s="85"/>
      <c r="E260" s="85"/>
      <c r="F260" s="186" t="s">
        <v>174</v>
      </c>
      <c r="G260" s="186" t="s">
        <v>178</v>
      </c>
      <c r="H260" s="187"/>
      <c r="I260" s="237" t="s">
        <v>179</v>
      </c>
    </row>
    <row r="261" spans="1:9" s="71" customFormat="1" ht="9.75" customHeight="1" hidden="1">
      <c r="A261" s="188" t="s">
        <v>40</v>
      </c>
      <c r="B261" s="188"/>
      <c r="C261" s="85">
        <f>SUM(C262:C266)</f>
        <v>1681.289</v>
      </c>
      <c r="D261" s="85">
        <f>SUM(D262:D266)</f>
        <v>0</v>
      </c>
      <c r="E261" s="85">
        <f>SUM(E262:E266)</f>
        <v>0</v>
      </c>
      <c r="F261" s="186"/>
      <c r="G261" s="186"/>
      <c r="H261" s="187"/>
      <c r="I261" s="239"/>
    </row>
    <row r="262" spans="1:9" s="71" customFormat="1" ht="9.75" customHeight="1" hidden="1">
      <c r="A262" s="188" t="s">
        <v>6</v>
      </c>
      <c r="B262" s="188"/>
      <c r="C262" s="85">
        <v>0</v>
      </c>
      <c r="D262" s="85">
        <v>0</v>
      </c>
      <c r="E262" s="85">
        <v>0</v>
      </c>
      <c r="F262" s="186"/>
      <c r="G262" s="186"/>
      <c r="H262" s="187"/>
      <c r="I262" s="239"/>
    </row>
    <row r="263" spans="1:9" s="71" customFormat="1" ht="11.25" customHeight="1" hidden="1">
      <c r="A263" s="188" t="s">
        <v>12</v>
      </c>
      <c r="B263" s="188"/>
      <c r="C263" s="85">
        <v>0</v>
      </c>
      <c r="D263" s="85">
        <v>0</v>
      </c>
      <c r="E263" s="85">
        <v>0</v>
      </c>
      <c r="F263" s="186"/>
      <c r="G263" s="186"/>
      <c r="H263" s="187"/>
      <c r="I263" s="239"/>
    </row>
    <row r="264" spans="1:9" s="71" customFormat="1" ht="9.75" customHeight="1" hidden="1">
      <c r="A264" s="188" t="s">
        <v>13</v>
      </c>
      <c r="B264" s="188"/>
      <c r="C264" s="85">
        <v>1681.289</v>
      </c>
      <c r="D264" s="85">
        <v>0</v>
      </c>
      <c r="E264" s="85">
        <v>0</v>
      </c>
      <c r="F264" s="186"/>
      <c r="G264" s="186"/>
      <c r="H264" s="187"/>
      <c r="I264" s="239"/>
    </row>
    <row r="265" spans="1:9" s="71" customFormat="1" ht="10.5" customHeight="1" hidden="1">
      <c r="A265" s="188" t="s">
        <v>14</v>
      </c>
      <c r="B265" s="188"/>
      <c r="C265" s="85">
        <v>0</v>
      </c>
      <c r="D265" s="85">
        <v>0</v>
      </c>
      <c r="E265" s="85">
        <v>0</v>
      </c>
      <c r="F265" s="186"/>
      <c r="G265" s="186"/>
      <c r="H265" s="187"/>
      <c r="I265" s="239"/>
    </row>
    <row r="266" spans="1:9" s="71" customFormat="1" ht="9.75" customHeight="1" hidden="1">
      <c r="A266" s="188" t="s">
        <v>110</v>
      </c>
      <c r="B266" s="188"/>
      <c r="C266" s="85">
        <v>0</v>
      </c>
      <c r="D266" s="85">
        <v>0</v>
      </c>
      <c r="E266" s="85">
        <v>0</v>
      </c>
      <c r="F266" s="186"/>
      <c r="G266" s="186"/>
      <c r="H266" s="187"/>
      <c r="I266" s="239"/>
    </row>
    <row r="267" spans="1:9" s="71" customFormat="1" ht="84" customHeight="1" hidden="1">
      <c r="A267" s="82"/>
      <c r="B267" s="84" t="s">
        <v>180</v>
      </c>
      <c r="C267" s="85"/>
      <c r="D267" s="85"/>
      <c r="E267" s="85"/>
      <c r="F267" s="78" t="s">
        <v>4</v>
      </c>
      <c r="G267" s="78" t="s">
        <v>127</v>
      </c>
      <c r="H267" s="78"/>
      <c r="I267" s="105" t="s">
        <v>181</v>
      </c>
    </row>
    <row r="268" spans="1:9" s="71" customFormat="1" ht="72.75" customHeight="1" hidden="1">
      <c r="A268" s="82"/>
      <c r="B268" s="84" t="s">
        <v>182</v>
      </c>
      <c r="C268" s="85"/>
      <c r="D268" s="85"/>
      <c r="E268" s="85"/>
      <c r="F268" s="78" t="s">
        <v>4</v>
      </c>
      <c r="G268" s="78" t="s">
        <v>132</v>
      </c>
      <c r="H268" s="78"/>
      <c r="I268" s="78"/>
    </row>
    <row r="269" spans="1:9" s="71" customFormat="1" ht="39.75" customHeight="1">
      <c r="A269" s="104" t="s">
        <v>176</v>
      </c>
      <c r="B269" s="83" t="s">
        <v>199</v>
      </c>
      <c r="C269" s="85"/>
      <c r="D269" s="85"/>
      <c r="E269" s="85"/>
      <c r="F269" s="186" t="s">
        <v>233</v>
      </c>
      <c r="G269" s="186" t="s">
        <v>512</v>
      </c>
      <c r="H269" s="187"/>
      <c r="I269" s="210" t="s">
        <v>469</v>
      </c>
    </row>
    <row r="270" spans="1:9" s="71" customFormat="1" ht="9.75" customHeight="1">
      <c r="A270" s="188" t="s">
        <v>40</v>
      </c>
      <c r="B270" s="188"/>
      <c r="C270" s="85">
        <f>SUM(C271:C275)</f>
        <v>709.99105</v>
      </c>
      <c r="D270" s="85">
        <f>SUM(D271:D275)</f>
        <v>397.705</v>
      </c>
      <c r="E270" s="85">
        <f>SUM(E271:E275)</f>
        <v>397.705</v>
      </c>
      <c r="F270" s="186"/>
      <c r="G270" s="186"/>
      <c r="H270" s="187"/>
      <c r="I270" s="210"/>
    </row>
    <row r="271" spans="1:9" s="71" customFormat="1" ht="9.75" customHeight="1">
      <c r="A271" s="188" t="s">
        <v>6</v>
      </c>
      <c r="B271" s="188"/>
      <c r="C271" s="85">
        <v>0</v>
      </c>
      <c r="D271" s="85">
        <v>0</v>
      </c>
      <c r="E271" s="85">
        <v>0</v>
      </c>
      <c r="F271" s="186"/>
      <c r="G271" s="186"/>
      <c r="H271" s="187"/>
      <c r="I271" s="210"/>
    </row>
    <row r="272" spans="1:9" s="71" customFormat="1" ht="11.25" customHeight="1">
      <c r="A272" s="188" t="s">
        <v>12</v>
      </c>
      <c r="B272" s="188"/>
      <c r="C272" s="85">
        <v>709.99105</v>
      </c>
      <c r="D272" s="85">
        <v>397.705</v>
      </c>
      <c r="E272" s="85">
        <v>397.705</v>
      </c>
      <c r="F272" s="186"/>
      <c r="G272" s="186"/>
      <c r="H272" s="187"/>
      <c r="I272" s="210"/>
    </row>
    <row r="273" spans="1:9" s="71" customFormat="1" ht="9.75" customHeight="1">
      <c r="A273" s="188" t="s">
        <v>13</v>
      </c>
      <c r="B273" s="188"/>
      <c r="C273" s="85">
        <v>0</v>
      </c>
      <c r="D273" s="85">
        <v>0</v>
      </c>
      <c r="E273" s="85">
        <v>0</v>
      </c>
      <c r="F273" s="186"/>
      <c r="G273" s="186"/>
      <c r="H273" s="187"/>
      <c r="I273" s="210"/>
    </row>
    <row r="274" spans="1:9" s="71" customFormat="1" ht="13.5" customHeight="1">
      <c r="A274" s="188" t="s">
        <v>83</v>
      </c>
      <c r="B274" s="188"/>
      <c r="C274" s="85">
        <v>0</v>
      </c>
      <c r="D274" s="85">
        <v>0</v>
      </c>
      <c r="E274" s="85">
        <v>0</v>
      </c>
      <c r="F274" s="186"/>
      <c r="G274" s="186"/>
      <c r="H274" s="187"/>
      <c r="I274" s="210"/>
    </row>
    <row r="275" spans="1:9" s="71" customFormat="1" ht="12" customHeight="1">
      <c r="A275" s="188" t="s">
        <v>110</v>
      </c>
      <c r="B275" s="188"/>
      <c r="C275" s="85">
        <v>0</v>
      </c>
      <c r="D275" s="85">
        <v>0</v>
      </c>
      <c r="E275" s="85">
        <v>0</v>
      </c>
      <c r="F275" s="186"/>
      <c r="G275" s="186"/>
      <c r="H275" s="187"/>
      <c r="I275" s="210"/>
    </row>
    <row r="276" spans="1:9" s="71" customFormat="1" ht="66" customHeight="1">
      <c r="A276" s="80"/>
      <c r="B276" s="84" t="s">
        <v>513</v>
      </c>
      <c r="C276" s="85"/>
      <c r="D276" s="85"/>
      <c r="E276" s="85"/>
      <c r="F276" s="78" t="s">
        <v>4</v>
      </c>
      <c r="G276" s="78" t="s">
        <v>132</v>
      </c>
      <c r="H276" s="78"/>
      <c r="I276" s="88"/>
    </row>
    <row r="277" spans="1:9" s="71" customFormat="1" ht="66" customHeight="1">
      <c r="A277" s="80"/>
      <c r="B277" s="84" t="s">
        <v>200</v>
      </c>
      <c r="C277" s="85"/>
      <c r="D277" s="85"/>
      <c r="E277" s="85"/>
      <c r="F277" s="78" t="s">
        <v>4</v>
      </c>
      <c r="G277" s="78" t="s">
        <v>251</v>
      </c>
      <c r="H277" s="78"/>
      <c r="I277" s="88"/>
    </row>
    <row r="278" spans="1:9" s="71" customFormat="1" ht="48.75" customHeight="1">
      <c r="A278" s="104" t="s">
        <v>201</v>
      </c>
      <c r="B278" s="83" t="s">
        <v>202</v>
      </c>
      <c r="C278" s="85"/>
      <c r="D278" s="85"/>
      <c r="E278" s="85"/>
      <c r="F278" s="186"/>
      <c r="G278" s="186"/>
      <c r="H278" s="187"/>
      <c r="I278" s="210" t="s">
        <v>469</v>
      </c>
    </row>
    <row r="279" spans="1:9" s="71" customFormat="1" ht="9.75" customHeight="1">
      <c r="A279" s="188" t="s">
        <v>40</v>
      </c>
      <c r="B279" s="188"/>
      <c r="C279" s="85">
        <f>SUM(C280:C284)</f>
        <v>700</v>
      </c>
      <c r="D279" s="85">
        <f>SUM(D280:D284)</f>
        <v>397.705</v>
      </c>
      <c r="E279" s="85">
        <f>SUM(E280:E284)</f>
        <v>397.705</v>
      </c>
      <c r="F279" s="186"/>
      <c r="G279" s="186"/>
      <c r="H279" s="187"/>
      <c r="I279" s="210"/>
    </row>
    <row r="280" spans="1:9" s="71" customFormat="1" ht="9.75" customHeight="1">
      <c r="A280" s="188" t="s">
        <v>6</v>
      </c>
      <c r="B280" s="188"/>
      <c r="C280" s="85">
        <v>0</v>
      </c>
      <c r="D280" s="85">
        <v>0</v>
      </c>
      <c r="E280" s="85">
        <v>0</v>
      </c>
      <c r="F280" s="186"/>
      <c r="G280" s="186"/>
      <c r="H280" s="187"/>
      <c r="I280" s="210"/>
    </row>
    <row r="281" spans="1:9" s="71" customFormat="1" ht="11.25" customHeight="1">
      <c r="A281" s="188" t="s">
        <v>12</v>
      </c>
      <c r="B281" s="188"/>
      <c r="C281" s="85">
        <v>700</v>
      </c>
      <c r="D281" s="85">
        <v>397.705</v>
      </c>
      <c r="E281" s="85">
        <v>397.705</v>
      </c>
      <c r="F281" s="186"/>
      <c r="G281" s="186"/>
      <c r="H281" s="187"/>
      <c r="I281" s="210"/>
    </row>
    <row r="282" spans="1:9" s="71" customFormat="1" ht="9.75" customHeight="1">
      <c r="A282" s="188" t="s">
        <v>13</v>
      </c>
      <c r="B282" s="188"/>
      <c r="C282" s="85">
        <v>0</v>
      </c>
      <c r="D282" s="85">
        <v>0</v>
      </c>
      <c r="E282" s="85">
        <v>0</v>
      </c>
      <c r="F282" s="186"/>
      <c r="G282" s="186"/>
      <c r="H282" s="187"/>
      <c r="I282" s="210"/>
    </row>
    <row r="283" spans="1:9" s="71" customFormat="1" ht="13.5" customHeight="1">
      <c r="A283" s="188" t="s">
        <v>83</v>
      </c>
      <c r="B283" s="188"/>
      <c r="C283" s="85">
        <v>0</v>
      </c>
      <c r="D283" s="85">
        <v>0</v>
      </c>
      <c r="E283" s="85">
        <v>0</v>
      </c>
      <c r="F283" s="186"/>
      <c r="G283" s="186"/>
      <c r="H283" s="187"/>
      <c r="I283" s="210"/>
    </row>
    <row r="284" spans="1:9" s="71" customFormat="1" ht="12" customHeight="1">
      <c r="A284" s="188" t="s">
        <v>110</v>
      </c>
      <c r="B284" s="188"/>
      <c r="C284" s="85">
        <v>0</v>
      </c>
      <c r="D284" s="85">
        <v>0</v>
      </c>
      <c r="E284" s="85">
        <v>0</v>
      </c>
      <c r="F284" s="186"/>
      <c r="G284" s="186"/>
      <c r="H284" s="187"/>
      <c r="I284" s="210"/>
    </row>
    <row r="285" spans="1:9" s="71" customFormat="1" ht="48.75" customHeight="1">
      <c r="A285" s="104" t="s">
        <v>391</v>
      </c>
      <c r="B285" s="83" t="s">
        <v>470</v>
      </c>
      <c r="C285" s="85"/>
      <c r="D285" s="85"/>
      <c r="E285" s="85"/>
      <c r="F285" s="186" t="s">
        <v>127</v>
      </c>
      <c r="G285" s="186" t="s">
        <v>132</v>
      </c>
      <c r="H285" s="187"/>
      <c r="I285" s="210" t="s">
        <v>471</v>
      </c>
    </row>
    <row r="286" spans="1:9" s="71" customFormat="1" ht="9.75" customHeight="1">
      <c r="A286" s="188" t="s">
        <v>40</v>
      </c>
      <c r="B286" s="188"/>
      <c r="C286" s="85">
        <f>SUM(C287:C291)</f>
        <v>100000</v>
      </c>
      <c r="D286" s="85">
        <f>SUM(D287:D291)</f>
        <v>0</v>
      </c>
      <c r="E286" s="85">
        <f>SUM(E287:E291)</f>
        <v>0</v>
      </c>
      <c r="F286" s="186"/>
      <c r="G286" s="186"/>
      <c r="H286" s="187"/>
      <c r="I286" s="210"/>
    </row>
    <row r="287" spans="1:9" s="71" customFormat="1" ht="9.75" customHeight="1">
      <c r="A287" s="188" t="s">
        <v>6</v>
      </c>
      <c r="B287" s="188"/>
      <c r="C287" s="85">
        <v>93000</v>
      </c>
      <c r="D287" s="85">
        <v>0</v>
      </c>
      <c r="E287" s="85">
        <v>0</v>
      </c>
      <c r="F287" s="186"/>
      <c r="G287" s="186"/>
      <c r="H287" s="187"/>
      <c r="I287" s="210"/>
    </row>
    <row r="288" spans="1:9" s="71" customFormat="1" ht="11.25" customHeight="1">
      <c r="A288" s="188" t="s">
        <v>12</v>
      </c>
      <c r="B288" s="188"/>
      <c r="C288" s="85">
        <v>6000</v>
      </c>
      <c r="D288" s="85">
        <v>0</v>
      </c>
      <c r="E288" s="85">
        <v>0</v>
      </c>
      <c r="F288" s="186"/>
      <c r="G288" s="186"/>
      <c r="H288" s="187"/>
      <c r="I288" s="210"/>
    </row>
    <row r="289" spans="1:9" s="71" customFormat="1" ht="9.75" customHeight="1">
      <c r="A289" s="188" t="s">
        <v>13</v>
      </c>
      <c r="B289" s="188"/>
      <c r="C289" s="85">
        <v>1000</v>
      </c>
      <c r="D289" s="85">
        <v>0</v>
      </c>
      <c r="E289" s="85">
        <v>0</v>
      </c>
      <c r="F289" s="186"/>
      <c r="G289" s="186"/>
      <c r="H289" s="187"/>
      <c r="I289" s="210"/>
    </row>
    <row r="290" spans="1:9" s="71" customFormat="1" ht="13.5" customHeight="1">
      <c r="A290" s="188" t="s">
        <v>83</v>
      </c>
      <c r="B290" s="188"/>
      <c r="C290" s="85">
        <v>0</v>
      </c>
      <c r="D290" s="85">
        <v>0</v>
      </c>
      <c r="E290" s="85">
        <v>0</v>
      </c>
      <c r="F290" s="186"/>
      <c r="G290" s="186"/>
      <c r="H290" s="187"/>
      <c r="I290" s="210"/>
    </row>
    <row r="291" spans="1:9" s="71" customFormat="1" ht="12" customHeight="1">
      <c r="A291" s="188" t="s">
        <v>110</v>
      </c>
      <c r="B291" s="188"/>
      <c r="C291" s="85">
        <v>0</v>
      </c>
      <c r="D291" s="85">
        <v>0</v>
      </c>
      <c r="E291" s="85">
        <v>0</v>
      </c>
      <c r="F291" s="186"/>
      <c r="G291" s="186"/>
      <c r="H291" s="187"/>
      <c r="I291" s="210"/>
    </row>
    <row r="292" spans="1:12" s="71" customFormat="1" ht="16.5" customHeight="1">
      <c r="A292" s="98" t="s">
        <v>9</v>
      </c>
      <c r="B292" s="76" t="s">
        <v>203</v>
      </c>
      <c r="C292" s="103"/>
      <c r="D292" s="103"/>
      <c r="E292" s="103"/>
      <c r="F292" s="211" t="s">
        <v>207</v>
      </c>
      <c r="G292" s="211" t="s">
        <v>175</v>
      </c>
      <c r="H292" s="211"/>
      <c r="I292" s="211"/>
      <c r="J292" s="86"/>
      <c r="K292" s="86"/>
      <c r="L292" s="86"/>
    </row>
    <row r="293" spans="1:12" s="71" customFormat="1" ht="10.5" customHeight="1">
      <c r="A293" s="214" t="s">
        <v>40</v>
      </c>
      <c r="B293" s="215"/>
      <c r="C293" s="103">
        <f>SUM(C294:C298)</f>
        <v>0</v>
      </c>
      <c r="D293" s="103">
        <f>SUM(D294:D298)</f>
        <v>0</v>
      </c>
      <c r="E293" s="103">
        <f>SUM(E294:E298)</f>
        <v>0</v>
      </c>
      <c r="F293" s="212"/>
      <c r="G293" s="212"/>
      <c r="H293" s="212"/>
      <c r="I293" s="212"/>
      <c r="J293" s="86"/>
      <c r="K293" s="86"/>
      <c r="L293" s="86"/>
    </row>
    <row r="294" spans="1:12" s="71" customFormat="1" ht="10.5" customHeight="1">
      <c r="A294" s="214" t="s">
        <v>6</v>
      </c>
      <c r="B294" s="215"/>
      <c r="C294" s="103">
        <f aca="true" t="shared" si="7" ref="C294:E298">C301</f>
        <v>0</v>
      </c>
      <c r="D294" s="103">
        <f t="shared" si="7"/>
        <v>0</v>
      </c>
      <c r="E294" s="103">
        <f t="shared" si="7"/>
        <v>0</v>
      </c>
      <c r="F294" s="212"/>
      <c r="G294" s="212"/>
      <c r="H294" s="212"/>
      <c r="I294" s="212"/>
      <c r="J294" s="86"/>
      <c r="K294" s="86"/>
      <c r="L294" s="86"/>
    </row>
    <row r="295" spans="1:12" s="71" customFormat="1" ht="10.5" customHeight="1">
      <c r="A295" s="214" t="s">
        <v>12</v>
      </c>
      <c r="B295" s="215"/>
      <c r="C295" s="103">
        <f t="shared" si="7"/>
        <v>0</v>
      </c>
      <c r="D295" s="103">
        <f t="shared" si="7"/>
        <v>0</v>
      </c>
      <c r="E295" s="103">
        <f t="shared" si="7"/>
        <v>0</v>
      </c>
      <c r="F295" s="212"/>
      <c r="G295" s="212"/>
      <c r="H295" s="212"/>
      <c r="I295" s="212"/>
      <c r="J295" s="86"/>
      <c r="K295" s="86"/>
      <c r="L295" s="86"/>
    </row>
    <row r="296" spans="1:12" s="71" customFormat="1" ht="10.5" customHeight="1">
      <c r="A296" s="214" t="s">
        <v>13</v>
      </c>
      <c r="B296" s="215"/>
      <c r="C296" s="103">
        <f t="shared" si="7"/>
        <v>0</v>
      </c>
      <c r="D296" s="103">
        <f t="shared" si="7"/>
        <v>0</v>
      </c>
      <c r="E296" s="103">
        <f t="shared" si="7"/>
        <v>0</v>
      </c>
      <c r="F296" s="212"/>
      <c r="G296" s="212"/>
      <c r="H296" s="212"/>
      <c r="I296" s="212"/>
      <c r="J296" s="86"/>
      <c r="K296" s="86"/>
      <c r="L296" s="86"/>
    </row>
    <row r="297" spans="1:12" s="71" customFormat="1" ht="10.5" customHeight="1">
      <c r="A297" s="214" t="s">
        <v>83</v>
      </c>
      <c r="B297" s="215"/>
      <c r="C297" s="103">
        <f t="shared" si="7"/>
        <v>0</v>
      </c>
      <c r="D297" s="103">
        <f t="shared" si="7"/>
        <v>0</v>
      </c>
      <c r="E297" s="103">
        <f t="shared" si="7"/>
        <v>0</v>
      </c>
      <c r="F297" s="212"/>
      <c r="G297" s="212"/>
      <c r="H297" s="212"/>
      <c r="I297" s="212"/>
      <c r="J297" s="86"/>
      <c r="K297" s="86"/>
      <c r="L297" s="86"/>
    </row>
    <row r="298" spans="1:12" s="71" customFormat="1" ht="10.5">
      <c r="A298" s="214" t="s">
        <v>110</v>
      </c>
      <c r="B298" s="215"/>
      <c r="C298" s="103">
        <f t="shared" si="7"/>
        <v>0</v>
      </c>
      <c r="D298" s="103">
        <f t="shared" si="7"/>
        <v>0</v>
      </c>
      <c r="E298" s="103">
        <f t="shared" si="7"/>
        <v>0</v>
      </c>
      <c r="F298" s="213"/>
      <c r="G298" s="213"/>
      <c r="H298" s="213"/>
      <c r="I298" s="213"/>
      <c r="J298" s="86"/>
      <c r="K298" s="86"/>
      <c r="L298" s="86"/>
    </row>
    <row r="299" spans="1:12" s="71" customFormat="1" ht="38.25" customHeight="1">
      <c r="A299" s="104" t="s">
        <v>204</v>
      </c>
      <c r="B299" s="83" t="s">
        <v>205</v>
      </c>
      <c r="C299" s="85"/>
      <c r="D299" s="85"/>
      <c r="E299" s="85"/>
      <c r="F299" s="211" t="s">
        <v>207</v>
      </c>
      <c r="G299" s="211" t="s">
        <v>175</v>
      </c>
      <c r="H299" s="211"/>
      <c r="I299" s="231"/>
      <c r="J299" s="86"/>
      <c r="K299" s="86"/>
      <c r="L299" s="86"/>
    </row>
    <row r="300" spans="1:12" s="71" customFormat="1" ht="9.75" customHeight="1">
      <c r="A300" s="214" t="s">
        <v>40</v>
      </c>
      <c r="B300" s="215"/>
      <c r="C300" s="85">
        <f>SUM(C301:C305)</f>
        <v>0</v>
      </c>
      <c r="D300" s="85">
        <f>SUM(D301:D305)</f>
        <v>0</v>
      </c>
      <c r="E300" s="85">
        <f>SUM(E301:E305)</f>
        <v>0</v>
      </c>
      <c r="F300" s="212"/>
      <c r="G300" s="212"/>
      <c r="H300" s="212"/>
      <c r="I300" s="232"/>
      <c r="J300" s="86"/>
      <c r="K300" s="86"/>
      <c r="L300" s="86"/>
    </row>
    <row r="301" spans="1:12" s="71" customFormat="1" ht="9.75" customHeight="1">
      <c r="A301" s="214" t="s">
        <v>6</v>
      </c>
      <c r="B301" s="215"/>
      <c r="C301" s="85">
        <v>0</v>
      </c>
      <c r="D301" s="85">
        <v>0</v>
      </c>
      <c r="E301" s="85">
        <v>0</v>
      </c>
      <c r="F301" s="212"/>
      <c r="G301" s="212"/>
      <c r="H301" s="212"/>
      <c r="I301" s="232"/>
      <c r="J301" s="86"/>
      <c r="K301" s="86"/>
      <c r="L301" s="86"/>
    </row>
    <row r="302" spans="1:12" s="71" customFormat="1" ht="11.25" customHeight="1">
      <c r="A302" s="214" t="s">
        <v>12</v>
      </c>
      <c r="B302" s="215"/>
      <c r="C302" s="85">
        <v>0</v>
      </c>
      <c r="D302" s="85">
        <v>0</v>
      </c>
      <c r="E302" s="85">
        <v>0</v>
      </c>
      <c r="F302" s="212"/>
      <c r="G302" s="212"/>
      <c r="H302" s="212"/>
      <c r="I302" s="232"/>
      <c r="J302" s="86"/>
      <c r="K302" s="86"/>
      <c r="L302" s="86"/>
    </row>
    <row r="303" spans="1:12" s="71" customFormat="1" ht="9.75" customHeight="1">
      <c r="A303" s="214" t="s">
        <v>13</v>
      </c>
      <c r="B303" s="215"/>
      <c r="C303" s="85">
        <v>0</v>
      </c>
      <c r="D303" s="85">
        <v>0</v>
      </c>
      <c r="E303" s="85">
        <v>0</v>
      </c>
      <c r="F303" s="212"/>
      <c r="G303" s="212"/>
      <c r="H303" s="212"/>
      <c r="I303" s="232"/>
      <c r="J303" s="86"/>
      <c r="K303" s="86"/>
      <c r="L303" s="86"/>
    </row>
    <row r="304" spans="1:12" s="71" customFormat="1" ht="10.5" customHeight="1">
      <c r="A304" s="214" t="s">
        <v>14</v>
      </c>
      <c r="B304" s="215"/>
      <c r="C304" s="85">
        <v>0</v>
      </c>
      <c r="D304" s="85">
        <v>0</v>
      </c>
      <c r="E304" s="85">
        <v>0</v>
      </c>
      <c r="F304" s="212"/>
      <c r="G304" s="212"/>
      <c r="H304" s="212"/>
      <c r="I304" s="232"/>
      <c r="J304" s="86"/>
      <c r="K304" s="86"/>
      <c r="L304" s="86"/>
    </row>
    <row r="305" spans="1:12" s="71" customFormat="1" ht="14.25" customHeight="1" hidden="1">
      <c r="A305" s="214" t="s">
        <v>110</v>
      </c>
      <c r="B305" s="215"/>
      <c r="C305" s="85">
        <v>0</v>
      </c>
      <c r="D305" s="85">
        <v>0</v>
      </c>
      <c r="E305" s="85">
        <v>0</v>
      </c>
      <c r="F305" s="213"/>
      <c r="G305" s="213"/>
      <c r="H305" s="213"/>
      <c r="I305" s="233"/>
      <c r="J305" s="86"/>
      <c r="K305" s="86"/>
      <c r="L305" s="86"/>
    </row>
    <row r="306" spans="1:12" s="71" customFormat="1" ht="35.25" customHeight="1">
      <c r="A306" s="98" t="s">
        <v>10</v>
      </c>
      <c r="B306" s="76" t="s">
        <v>206</v>
      </c>
      <c r="C306" s="103"/>
      <c r="D306" s="103"/>
      <c r="E306" s="103"/>
      <c r="F306" s="211" t="s">
        <v>207</v>
      </c>
      <c r="G306" s="211" t="s">
        <v>175</v>
      </c>
      <c r="H306" s="211"/>
      <c r="I306" s="211"/>
      <c r="J306" s="86"/>
      <c r="K306" s="86"/>
      <c r="L306" s="86"/>
    </row>
    <row r="307" spans="1:12" s="71" customFormat="1" ht="10.5">
      <c r="A307" s="214" t="s">
        <v>40</v>
      </c>
      <c r="B307" s="215"/>
      <c r="C307" s="103">
        <f>SUM(C308:C312)</f>
        <v>419181.89897</v>
      </c>
      <c r="D307" s="103">
        <f>SUM(D308:D312)</f>
        <v>204449.12701</v>
      </c>
      <c r="E307" s="103">
        <f>SUM(E308:E312)</f>
        <v>185502.59895999997</v>
      </c>
      <c r="F307" s="212"/>
      <c r="G307" s="212"/>
      <c r="H307" s="212"/>
      <c r="I307" s="212"/>
      <c r="J307" s="86"/>
      <c r="K307" s="86"/>
      <c r="L307" s="86"/>
    </row>
    <row r="308" spans="1:12" s="71" customFormat="1" ht="9.75" customHeight="1">
      <c r="A308" s="214" t="s">
        <v>6</v>
      </c>
      <c r="B308" s="215"/>
      <c r="C308" s="103">
        <f aca="true" t="shared" si="8" ref="C308:E312">C315+C323+C331+C339+C347+C355+C363+C372+C380+C389+C401+C411</f>
        <v>341194.17177</v>
      </c>
      <c r="D308" s="103">
        <f t="shared" si="8"/>
        <v>128442.47547</v>
      </c>
      <c r="E308" s="103">
        <f t="shared" si="8"/>
        <v>109892.63627999999</v>
      </c>
      <c r="F308" s="212"/>
      <c r="G308" s="212"/>
      <c r="H308" s="212"/>
      <c r="I308" s="212"/>
      <c r="J308" s="86"/>
      <c r="K308" s="86"/>
      <c r="L308" s="86"/>
    </row>
    <row r="309" spans="1:12" s="71" customFormat="1" ht="9.75" customHeight="1">
      <c r="A309" s="214" t="s">
        <v>12</v>
      </c>
      <c r="B309" s="215"/>
      <c r="C309" s="103">
        <f t="shared" si="8"/>
        <v>75735.85</v>
      </c>
      <c r="D309" s="103">
        <f t="shared" si="8"/>
        <v>74664.23134</v>
      </c>
      <c r="E309" s="103">
        <f t="shared" si="8"/>
        <v>74267.54248</v>
      </c>
      <c r="F309" s="212"/>
      <c r="G309" s="212"/>
      <c r="H309" s="212"/>
      <c r="I309" s="212"/>
      <c r="J309" s="86"/>
      <c r="K309" s="86"/>
      <c r="L309" s="86"/>
    </row>
    <row r="310" spans="1:12" s="71" customFormat="1" ht="11.25" customHeight="1">
      <c r="A310" s="214" t="s">
        <v>13</v>
      </c>
      <c r="B310" s="215"/>
      <c r="C310" s="103">
        <f t="shared" si="8"/>
        <v>2251.8772</v>
      </c>
      <c r="D310" s="103">
        <f t="shared" si="8"/>
        <v>1342.4202</v>
      </c>
      <c r="E310" s="103">
        <f t="shared" si="8"/>
        <v>1342.4202</v>
      </c>
      <c r="F310" s="212"/>
      <c r="G310" s="212"/>
      <c r="H310" s="212"/>
      <c r="I310" s="212"/>
      <c r="J310" s="86"/>
      <c r="K310" s="86"/>
      <c r="L310" s="86"/>
    </row>
    <row r="311" spans="1:12" s="71" customFormat="1" ht="9.75" customHeight="1">
      <c r="A311" s="214" t="s">
        <v>83</v>
      </c>
      <c r="B311" s="215"/>
      <c r="C311" s="103">
        <f t="shared" si="8"/>
        <v>0</v>
      </c>
      <c r="D311" s="103">
        <f t="shared" si="8"/>
        <v>0</v>
      </c>
      <c r="E311" s="103">
        <f t="shared" si="8"/>
        <v>0</v>
      </c>
      <c r="F311" s="212"/>
      <c r="G311" s="212"/>
      <c r="H311" s="212"/>
      <c r="I311" s="212"/>
      <c r="J311" s="86"/>
      <c r="K311" s="86"/>
      <c r="L311" s="86"/>
    </row>
    <row r="312" spans="1:12" s="71" customFormat="1" ht="10.5" customHeight="1">
      <c r="A312" s="214" t="s">
        <v>110</v>
      </c>
      <c r="B312" s="215"/>
      <c r="C312" s="103">
        <f t="shared" si="8"/>
        <v>0</v>
      </c>
      <c r="D312" s="103">
        <f t="shared" si="8"/>
        <v>0</v>
      </c>
      <c r="E312" s="103">
        <f t="shared" si="8"/>
        <v>0</v>
      </c>
      <c r="F312" s="213"/>
      <c r="G312" s="213"/>
      <c r="H312" s="213"/>
      <c r="I312" s="213"/>
      <c r="J312" s="86"/>
      <c r="K312" s="86"/>
      <c r="L312" s="86"/>
    </row>
    <row r="313" spans="1:9" s="71" customFormat="1" ht="36" customHeight="1">
      <c r="A313" s="104" t="s">
        <v>208</v>
      </c>
      <c r="B313" s="83" t="s">
        <v>209</v>
      </c>
      <c r="C313" s="85"/>
      <c r="D313" s="85"/>
      <c r="E313" s="85"/>
      <c r="F313" s="186" t="s">
        <v>207</v>
      </c>
      <c r="G313" s="186" t="s">
        <v>233</v>
      </c>
      <c r="H313" s="187" t="s">
        <v>472</v>
      </c>
      <c r="I313" s="194" t="s">
        <v>473</v>
      </c>
    </row>
    <row r="314" spans="1:9" s="71" customFormat="1" ht="9.75" customHeight="1">
      <c r="A314" s="188" t="s">
        <v>40</v>
      </c>
      <c r="B314" s="188"/>
      <c r="C314" s="85">
        <f>SUM(C315:C319)</f>
        <v>39531.02597</v>
      </c>
      <c r="D314" s="85">
        <f>SUM(D315:D319)</f>
        <v>39531.02597</v>
      </c>
      <c r="E314" s="85">
        <f>SUM(E315:E319)</f>
        <v>39531.02597</v>
      </c>
      <c r="F314" s="186"/>
      <c r="G314" s="186"/>
      <c r="H314" s="187"/>
      <c r="I314" s="194"/>
    </row>
    <row r="315" spans="1:9" s="71" customFormat="1" ht="9.75" customHeight="1">
      <c r="A315" s="188" t="s">
        <v>6</v>
      </c>
      <c r="B315" s="188"/>
      <c r="C315" s="85">
        <v>38994.17177</v>
      </c>
      <c r="D315" s="85">
        <v>38994.17177</v>
      </c>
      <c r="E315" s="85">
        <v>38994.17177</v>
      </c>
      <c r="F315" s="186"/>
      <c r="G315" s="186"/>
      <c r="H315" s="187"/>
      <c r="I315" s="194"/>
    </row>
    <row r="316" spans="1:9" s="71" customFormat="1" ht="11.25" customHeight="1">
      <c r="A316" s="188" t="s">
        <v>12</v>
      </c>
      <c r="B316" s="188"/>
      <c r="C316" s="85">
        <v>337.671</v>
      </c>
      <c r="D316" s="112">
        <v>337.671</v>
      </c>
      <c r="E316" s="85">
        <v>337.671</v>
      </c>
      <c r="F316" s="186"/>
      <c r="G316" s="186"/>
      <c r="H316" s="187"/>
      <c r="I316" s="194"/>
    </row>
    <row r="317" spans="1:9" s="71" customFormat="1" ht="9.75" customHeight="1">
      <c r="A317" s="188" t="s">
        <v>13</v>
      </c>
      <c r="B317" s="188"/>
      <c r="C317" s="85">
        <v>199.1832</v>
      </c>
      <c r="D317" s="85">
        <v>199.1832</v>
      </c>
      <c r="E317" s="85">
        <v>199.1832</v>
      </c>
      <c r="F317" s="186"/>
      <c r="G317" s="186"/>
      <c r="H317" s="187"/>
      <c r="I317" s="194"/>
    </row>
    <row r="318" spans="1:9" s="71" customFormat="1" ht="10.5" customHeight="1">
      <c r="A318" s="188" t="s">
        <v>83</v>
      </c>
      <c r="B318" s="188"/>
      <c r="C318" s="85">
        <v>0</v>
      </c>
      <c r="D318" s="85">
        <v>0</v>
      </c>
      <c r="E318" s="85">
        <v>0</v>
      </c>
      <c r="F318" s="186"/>
      <c r="G318" s="186"/>
      <c r="H318" s="187"/>
      <c r="I318" s="194"/>
    </row>
    <row r="319" spans="1:9" s="71" customFormat="1" ht="9.75" customHeight="1">
      <c r="A319" s="188" t="s">
        <v>110</v>
      </c>
      <c r="B319" s="188"/>
      <c r="C319" s="85">
        <v>0</v>
      </c>
      <c r="D319" s="85">
        <v>0</v>
      </c>
      <c r="E319" s="85">
        <v>0</v>
      </c>
      <c r="F319" s="186"/>
      <c r="G319" s="186"/>
      <c r="H319" s="187"/>
      <c r="I319" s="194"/>
    </row>
    <row r="320" spans="1:9" s="71" customFormat="1" ht="56.25" customHeight="1">
      <c r="A320" s="82"/>
      <c r="B320" s="84" t="s">
        <v>210</v>
      </c>
      <c r="C320" s="85"/>
      <c r="D320" s="85"/>
      <c r="E320" s="85"/>
      <c r="F320" s="78" t="s">
        <v>4</v>
      </c>
      <c r="G320" s="78" t="s">
        <v>474</v>
      </c>
      <c r="H320" s="78"/>
      <c r="I320" s="92" t="s">
        <v>514</v>
      </c>
    </row>
    <row r="321" spans="1:9" s="71" customFormat="1" ht="36.75" customHeight="1">
      <c r="A321" s="104" t="s">
        <v>213</v>
      </c>
      <c r="B321" s="83" t="s">
        <v>214</v>
      </c>
      <c r="C321" s="85"/>
      <c r="D321" s="85"/>
      <c r="E321" s="85"/>
      <c r="F321" s="186" t="s">
        <v>207</v>
      </c>
      <c r="G321" s="186" t="s">
        <v>175</v>
      </c>
      <c r="H321" s="187" t="s">
        <v>215</v>
      </c>
      <c r="I321" s="194" t="s">
        <v>475</v>
      </c>
    </row>
    <row r="322" spans="1:9" s="71" customFormat="1" ht="9.75" customHeight="1">
      <c r="A322" s="188" t="s">
        <v>40</v>
      </c>
      <c r="B322" s="188"/>
      <c r="C322" s="85">
        <f>SUM(C323:C327)</f>
        <v>65950</v>
      </c>
      <c r="D322" s="85">
        <f>SUM(D323:D327)</f>
        <v>23545.53076</v>
      </c>
      <c r="E322" s="85">
        <f>SUM(E323:E327)</f>
        <v>19929.4279</v>
      </c>
      <c r="F322" s="186"/>
      <c r="G322" s="186"/>
      <c r="H322" s="187"/>
      <c r="I322" s="194"/>
    </row>
    <row r="323" spans="1:9" s="71" customFormat="1" ht="11.25" customHeight="1">
      <c r="A323" s="188" t="s">
        <v>6</v>
      </c>
      <c r="B323" s="188"/>
      <c r="C323" s="85">
        <v>65200</v>
      </c>
      <c r="D323" s="85">
        <v>22795.53076</v>
      </c>
      <c r="E323" s="85">
        <v>19179.4279</v>
      </c>
      <c r="F323" s="186"/>
      <c r="G323" s="186"/>
      <c r="H323" s="187"/>
      <c r="I323" s="194"/>
    </row>
    <row r="324" spans="1:9" s="71" customFormat="1" ht="10.5">
      <c r="A324" s="188" t="s">
        <v>12</v>
      </c>
      <c r="B324" s="188"/>
      <c r="C324" s="85">
        <v>50</v>
      </c>
      <c r="D324" s="85">
        <v>50</v>
      </c>
      <c r="E324" s="85">
        <v>50</v>
      </c>
      <c r="F324" s="186"/>
      <c r="G324" s="186"/>
      <c r="H324" s="187"/>
      <c r="I324" s="194"/>
    </row>
    <row r="325" spans="1:9" s="71" customFormat="1" ht="9.75" customHeight="1">
      <c r="A325" s="188" t="s">
        <v>13</v>
      </c>
      <c r="B325" s="188"/>
      <c r="C325" s="85">
        <v>700</v>
      </c>
      <c r="D325" s="85">
        <v>700</v>
      </c>
      <c r="E325" s="85">
        <v>700</v>
      </c>
      <c r="F325" s="186"/>
      <c r="G325" s="186"/>
      <c r="H325" s="187"/>
      <c r="I325" s="194"/>
    </row>
    <row r="326" spans="1:9" s="71" customFormat="1" ht="10.5" customHeight="1">
      <c r="A326" s="188" t="s">
        <v>83</v>
      </c>
      <c r="B326" s="188"/>
      <c r="C326" s="85">
        <v>0</v>
      </c>
      <c r="D326" s="85">
        <v>0</v>
      </c>
      <c r="E326" s="85">
        <v>0</v>
      </c>
      <c r="F326" s="186"/>
      <c r="G326" s="186"/>
      <c r="H326" s="187"/>
      <c r="I326" s="194"/>
    </row>
    <row r="327" spans="1:9" s="71" customFormat="1" ht="10.5" customHeight="1">
      <c r="A327" s="188" t="s">
        <v>110</v>
      </c>
      <c r="B327" s="188"/>
      <c r="C327" s="85">
        <v>0</v>
      </c>
      <c r="D327" s="85">
        <v>0</v>
      </c>
      <c r="E327" s="85">
        <v>0</v>
      </c>
      <c r="F327" s="186"/>
      <c r="G327" s="186"/>
      <c r="H327" s="187"/>
      <c r="I327" s="194"/>
    </row>
    <row r="328" spans="1:9" s="71" customFormat="1" ht="63" customHeight="1">
      <c r="A328" s="82"/>
      <c r="B328" s="84" t="s">
        <v>217</v>
      </c>
      <c r="C328" s="85"/>
      <c r="D328" s="85"/>
      <c r="E328" s="85"/>
      <c r="F328" s="83"/>
      <c r="G328" s="78" t="s">
        <v>477</v>
      </c>
      <c r="H328" s="78"/>
      <c r="I328" s="92" t="s">
        <v>218</v>
      </c>
    </row>
    <row r="329" spans="1:9" s="71" customFormat="1" ht="38.25" customHeight="1">
      <c r="A329" s="104" t="s">
        <v>219</v>
      </c>
      <c r="B329" s="83" t="s">
        <v>220</v>
      </c>
      <c r="C329" s="85"/>
      <c r="D329" s="85"/>
      <c r="E329" s="85"/>
      <c r="F329" s="186" t="s">
        <v>207</v>
      </c>
      <c r="G329" s="186" t="s">
        <v>175</v>
      </c>
      <c r="H329" s="187" t="s">
        <v>221</v>
      </c>
      <c r="I329" s="194" t="s">
        <v>478</v>
      </c>
    </row>
    <row r="330" spans="1:9" s="71" customFormat="1" ht="9.75" customHeight="1">
      <c r="A330" s="188" t="s">
        <v>40</v>
      </c>
      <c r="B330" s="188"/>
      <c r="C330" s="85">
        <f>SUM(C331:C335)</f>
        <v>30318.737</v>
      </c>
      <c r="D330" s="85">
        <f>SUM(D331:D335)</f>
        <v>13484.04666</v>
      </c>
      <c r="E330" s="85">
        <f>SUM(E331:E335)</f>
        <v>12990.470169999999</v>
      </c>
      <c r="F330" s="186"/>
      <c r="G330" s="186"/>
      <c r="H330" s="187"/>
      <c r="I330" s="194"/>
    </row>
    <row r="331" spans="1:9" s="71" customFormat="1" ht="9.75" customHeight="1">
      <c r="A331" s="188" t="s">
        <v>6</v>
      </c>
      <c r="B331" s="188"/>
      <c r="C331" s="85">
        <v>29700</v>
      </c>
      <c r="D331" s="85">
        <v>12865.30966</v>
      </c>
      <c r="E331" s="85">
        <v>12391.59606</v>
      </c>
      <c r="F331" s="186"/>
      <c r="G331" s="186"/>
      <c r="H331" s="187"/>
      <c r="I331" s="194"/>
    </row>
    <row r="332" spans="1:9" s="71" customFormat="1" ht="11.25" customHeight="1">
      <c r="A332" s="188" t="s">
        <v>12</v>
      </c>
      <c r="B332" s="188"/>
      <c r="C332" s="85">
        <v>305.5</v>
      </c>
      <c r="D332" s="85">
        <v>305.5</v>
      </c>
      <c r="E332" s="85">
        <v>285.63711</v>
      </c>
      <c r="F332" s="186"/>
      <c r="G332" s="186"/>
      <c r="H332" s="187"/>
      <c r="I332" s="194"/>
    </row>
    <row r="333" spans="1:9" s="71" customFormat="1" ht="9.75" customHeight="1">
      <c r="A333" s="188" t="s">
        <v>13</v>
      </c>
      <c r="B333" s="188"/>
      <c r="C333" s="85">
        <v>313.237</v>
      </c>
      <c r="D333" s="85">
        <v>313.237</v>
      </c>
      <c r="E333" s="85">
        <v>313.237</v>
      </c>
      <c r="F333" s="186"/>
      <c r="G333" s="186"/>
      <c r="H333" s="187"/>
      <c r="I333" s="194"/>
    </row>
    <row r="334" spans="1:9" s="71" customFormat="1" ht="10.5" customHeight="1">
      <c r="A334" s="188" t="s">
        <v>83</v>
      </c>
      <c r="B334" s="188"/>
      <c r="C334" s="85">
        <v>0</v>
      </c>
      <c r="D334" s="85">
        <v>0</v>
      </c>
      <c r="E334" s="85">
        <v>0</v>
      </c>
      <c r="F334" s="186"/>
      <c r="G334" s="186"/>
      <c r="H334" s="187"/>
      <c r="I334" s="194"/>
    </row>
    <row r="335" spans="1:9" s="71" customFormat="1" ht="9.75" customHeight="1">
      <c r="A335" s="188" t="s">
        <v>110</v>
      </c>
      <c r="B335" s="188"/>
      <c r="C335" s="85">
        <v>0</v>
      </c>
      <c r="D335" s="85">
        <v>0</v>
      </c>
      <c r="E335" s="85">
        <v>0</v>
      </c>
      <c r="F335" s="186"/>
      <c r="G335" s="186"/>
      <c r="H335" s="187"/>
      <c r="I335" s="194"/>
    </row>
    <row r="336" spans="1:9" s="71" customFormat="1" ht="63" customHeight="1">
      <c r="A336" s="82"/>
      <c r="B336" s="84" t="s">
        <v>222</v>
      </c>
      <c r="C336" s="85"/>
      <c r="D336" s="85"/>
      <c r="E336" s="85"/>
      <c r="F336" s="83"/>
      <c r="G336" s="78" t="s">
        <v>515</v>
      </c>
      <c r="H336" s="78"/>
      <c r="I336" s="92"/>
    </row>
    <row r="337" spans="1:9" s="71" customFormat="1" ht="46.5" customHeight="1">
      <c r="A337" s="104" t="s">
        <v>223</v>
      </c>
      <c r="B337" s="83" t="s">
        <v>224</v>
      </c>
      <c r="C337" s="85"/>
      <c r="D337" s="85"/>
      <c r="E337" s="85"/>
      <c r="F337" s="186" t="s">
        <v>233</v>
      </c>
      <c r="G337" s="186" t="s">
        <v>175</v>
      </c>
      <c r="H337" s="187" t="s">
        <v>225</v>
      </c>
      <c r="I337" s="194" t="s">
        <v>516</v>
      </c>
    </row>
    <row r="338" spans="1:9" s="71" customFormat="1" ht="9.75" customHeight="1">
      <c r="A338" s="188" t="s">
        <v>40</v>
      </c>
      <c r="B338" s="188"/>
      <c r="C338" s="85">
        <f>SUM(C339:C343)</f>
        <v>44030</v>
      </c>
      <c r="D338" s="85">
        <f>SUM(D339:D343)</f>
        <v>5867.92046</v>
      </c>
      <c r="E338" s="85">
        <f>SUM(E339:E343)</f>
        <v>5867.92046</v>
      </c>
      <c r="F338" s="186"/>
      <c r="G338" s="186"/>
      <c r="H338" s="187"/>
      <c r="I338" s="194"/>
    </row>
    <row r="339" spans="1:9" s="71" customFormat="1" ht="9.75" customHeight="1">
      <c r="A339" s="188" t="s">
        <v>6</v>
      </c>
      <c r="B339" s="188"/>
      <c r="C339" s="85">
        <v>43500</v>
      </c>
      <c r="D339" s="85">
        <v>5337.92046</v>
      </c>
      <c r="E339" s="85">
        <v>5337.92046</v>
      </c>
      <c r="F339" s="186"/>
      <c r="G339" s="186"/>
      <c r="H339" s="187"/>
      <c r="I339" s="194"/>
    </row>
    <row r="340" spans="1:9" s="71" customFormat="1" ht="11.25" customHeight="1">
      <c r="A340" s="188" t="s">
        <v>12</v>
      </c>
      <c r="B340" s="188"/>
      <c r="C340" s="85">
        <v>400</v>
      </c>
      <c r="D340" s="85">
        <v>400</v>
      </c>
      <c r="E340" s="85">
        <v>400</v>
      </c>
      <c r="F340" s="186"/>
      <c r="G340" s="186"/>
      <c r="H340" s="187"/>
      <c r="I340" s="194"/>
    </row>
    <row r="341" spans="1:9" s="71" customFormat="1" ht="9.75" customHeight="1">
      <c r="A341" s="188" t="s">
        <v>13</v>
      </c>
      <c r="B341" s="188"/>
      <c r="C341" s="85">
        <v>130</v>
      </c>
      <c r="D341" s="85">
        <v>130</v>
      </c>
      <c r="E341" s="85">
        <v>130</v>
      </c>
      <c r="F341" s="186"/>
      <c r="G341" s="186"/>
      <c r="H341" s="187"/>
      <c r="I341" s="194"/>
    </row>
    <row r="342" spans="1:9" s="71" customFormat="1" ht="10.5" customHeight="1">
      <c r="A342" s="188" t="s">
        <v>83</v>
      </c>
      <c r="B342" s="188"/>
      <c r="C342" s="85">
        <v>0</v>
      </c>
      <c r="D342" s="85">
        <v>0</v>
      </c>
      <c r="E342" s="85">
        <v>0</v>
      </c>
      <c r="F342" s="186"/>
      <c r="G342" s="186"/>
      <c r="H342" s="187"/>
      <c r="I342" s="194"/>
    </row>
    <row r="343" spans="1:9" s="71" customFormat="1" ht="9.75" customHeight="1">
      <c r="A343" s="188" t="s">
        <v>110</v>
      </c>
      <c r="B343" s="188"/>
      <c r="C343" s="85">
        <v>0</v>
      </c>
      <c r="D343" s="85">
        <v>0</v>
      </c>
      <c r="E343" s="85">
        <v>0</v>
      </c>
      <c r="F343" s="186"/>
      <c r="G343" s="186"/>
      <c r="H343" s="187"/>
      <c r="I343" s="194"/>
    </row>
    <row r="344" spans="1:9" s="71" customFormat="1" ht="63.75" customHeight="1">
      <c r="A344" s="82"/>
      <c r="B344" s="84" t="s">
        <v>480</v>
      </c>
      <c r="C344" s="85"/>
      <c r="D344" s="85"/>
      <c r="E344" s="85"/>
      <c r="F344" s="83"/>
      <c r="G344" s="78" t="s">
        <v>479</v>
      </c>
      <c r="H344" s="78"/>
      <c r="I344" s="92"/>
    </row>
    <row r="345" spans="1:9" s="71" customFormat="1" ht="38.25" customHeight="1">
      <c r="A345" s="104" t="s">
        <v>226</v>
      </c>
      <c r="B345" s="83" t="s">
        <v>227</v>
      </c>
      <c r="C345" s="85"/>
      <c r="D345" s="85"/>
      <c r="E345" s="85"/>
      <c r="F345" s="186" t="s">
        <v>207</v>
      </c>
      <c r="G345" s="186" t="s">
        <v>175</v>
      </c>
      <c r="H345" s="194"/>
      <c r="I345" s="194" t="s">
        <v>481</v>
      </c>
    </row>
    <row r="346" spans="1:9" s="71" customFormat="1" ht="9.75" customHeight="1">
      <c r="A346" s="188" t="s">
        <v>40</v>
      </c>
      <c r="B346" s="188"/>
      <c r="C346" s="85">
        <f>SUM(C347:C351)</f>
        <v>33025</v>
      </c>
      <c r="D346" s="85">
        <f>SUM(D347:D351)</f>
        <v>5360</v>
      </c>
      <c r="E346" s="85">
        <f>SUM(E347:E351)</f>
        <v>0</v>
      </c>
      <c r="F346" s="186"/>
      <c r="G346" s="186"/>
      <c r="H346" s="194"/>
      <c r="I346" s="194"/>
    </row>
    <row r="347" spans="1:9" s="71" customFormat="1" ht="9.75" customHeight="1">
      <c r="A347" s="188" t="s">
        <v>6</v>
      </c>
      <c r="B347" s="188"/>
      <c r="C347" s="85">
        <v>31900</v>
      </c>
      <c r="D347" s="85">
        <v>5360</v>
      </c>
      <c r="E347" s="85">
        <v>0</v>
      </c>
      <c r="F347" s="186"/>
      <c r="G347" s="186"/>
      <c r="H347" s="194"/>
      <c r="I347" s="194"/>
    </row>
    <row r="348" spans="1:9" s="71" customFormat="1" ht="11.25" customHeight="1">
      <c r="A348" s="188" t="s">
        <v>12</v>
      </c>
      <c r="B348" s="188"/>
      <c r="C348" s="85">
        <v>700</v>
      </c>
      <c r="D348" s="85">
        <v>0</v>
      </c>
      <c r="E348" s="85">
        <v>0</v>
      </c>
      <c r="F348" s="186"/>
      <c r="G348" s="186"/>
      <c r="H348" s="194"/>
      <c r="I348" s="194"/>
    </row>
    <row r="349" spans="1:9" s="71" customFormat="1" ht="9.75" customHeight="1">
      <c r="A349" s="188" t="s">
        <v>13</v>
      </c>
      <c r="B349" s="188"/>
      <c r="C349" s="85">
        <v>425</v>
      </c>
      <c r="D349" s="85">
        <v>0</v>
      </c>
      <c r="E349" s="85">
        <v>0</v>
      </c>
      <c r="F349" s="186"/>
      <c r="G349" s="186"/>
      <c r="H349" s="194"/>
      <c r="I349" s="194"/>
    </row>
    <row r="350" spans="1:9" s="71" customFormat="1" ht="10.5" customHeight="1">
      <c r="A350" s="188" t="s">
        <v>83</v>
      </c>
      <c r="B350" s="188"/>
      <c r="C350" s="85">
        <v>0</v>
      </c>
      <c r="D350" s="85">
        <v>0</v>
      </c>
      <c r="E350" s="85">
        <v>0</v>
      </c>
      <c r="F350" s="186"/>
      <c r="G350" s="186"/>
      <c r="H350" s="194"/>
      <c r="I350" s="194"/>
    </row>
    <row r="351" spans="1:9" s="71" customFormat="1" ht="9.75" customHeight="1">
      <c r="A351" s="188" t="s">
        <v>110</v>
      </c>
      <c r="B351" s="188"/>
      <c r="C351" s="85">
        <v>0</v>
      </c>
      <c r="D351" s="85">
        <v>0</v>
      </c>
      <c r="E351" s="85">
        <v>0</v>
      </c>
      <c r="F351" s="186"/>
      <c r="G351" s="186"/>
      <c r="H351" s="194"/>
      <c r="I351" s="194"/>
    </row>
    <row r="352" spans="1:9" s="71" customFormat="1" ht="105.75" customHeight="1">
      <c r="A352" s="82"/>
      <c r="B352" s="84" t="s">
        <v>228</v>
      </c>
      <c r="C352" s="85"/>
      <c r="D352" s="85"/>
      <c r="E352" s="85"/>
      <c r="F352" s="78" t="s">
        <v>4</v>
      </c>
      <c r="G352" s="78" t="s">
        <v>517</v>
      </c>
      <c r="H352" s="78"/>
      <c r="I352" s="92" t="s">
        <v>518</v>
      </c>
    </row>
    <row r="353" spans="1:9" s="71" customFormat="1" ht="45" customHeight="1">
      <c r="A353" s="104" t="s">
        <v>229</v>
      </c>
      <c r="B353" s="83" t="s">
        <v>230</v>
      </c>
      <c r="C353" s="85"/>
      <c r="D353" s="85"/>
      <c r="E353" s="85"/>
      <c r="F353" s="186" t="s">
        <v>207</v>
      </c>
      <c r="G353" s="186" t="s">
        <v>175</v>
      </c>
      <c r="H353" s="194" t="s">
        <v>482</v>
      </c>
      <c r="I353" s="194" t="s">
        <v>483</v>
      </c>
    </row>
    <row r="354" spans="1:9" s="71" customFormat="1" ht="9.75" customHeight="1">
      <c r="A354" s="188" t="s">
        <v>40</v>
      </c>
      <c r="B354" s="188"/>
      <c r="C354" s="85">
        <f>SUM(C355:C359)</f>
        <v>65884.457</v>
      </c>
      <c r="D354" s="85">
        <f>SUM(D355:D359)</f>
        <v>19936.74433</v>
      </c>
      <c r="E354" s="85">
        <f>SUM(E355:E359)</f>
        <v>16898.03195</v>
      </c>
      <c r="F354" s="186"/>
      <c r="G354" s="186"/>
      <c r="H354" s="194"/>
      <c r="I354" s="194"/>
    </row>
    <row r="355" spans="1:9" s="71" customFormat="1" ht="9.75" customHeight="1">
      <c r="A355" s="188" t="s">
        <v>6</v>
      </c>
      <c r="B355" s="188"/>
      <c r="C355" s="85">
        <v>64000</v>
      </c>
      <c r="D355" s="85">
        <v>18536.74433</v>
      </c>
      <c r="E355" s="85">
        <v>15498.03195</v>
      </c>
      <c r="F355" s="186"/>
      <c r="G355" s="186"/>
      <c r="H355" s="194"/>
      <c r="I355" s="194"/>
    </row>
    <row r="356" spans="1:9" s="71" customFormat="1" ht="9.75" customHeight="1">
      <c r="A356" s="188" t="s">
        <v>12</v>
      </c>
      <c r="B356" s="188"/>
      <c r="C356" s="85">
        <v>1400</v>
      </c>
      <c r="D356" s="85">
        <v>1400</v>
      </c>
      <c r="E356" s="85">
        <v>1400</v>
      </c>
      <c r="F356" s="186"/>
      <c r="G356" s="186"/>
      <c r="H356" s="194"/>
      <c r="I356" s="194"/>
    </row>
    <row r="357" spans="1:9" s="71" customFormat="1" ht="9.75" customHeight="1">
      <c r="A357" s="188" t="s">
        <v>13</v>
      </c>
      <c r="B357" s="188"/>
      <c r="C357" s="85">
        <v>484.457</v>
      </c>
      <c r="D357" s="85">
        <v>0</v>
      </c>
      <c r="E357" s="85">
        <v>0</v>
      </c>
      <c r="F357" s="186"/>
      <c r="G357" s="186"/>
      <c r="H357" s="194"/>
      <c r="I357" s="194"/>
    </row>
    <row r="358" spans="1:9" s="71" customFormat="1" ht="10.5" customHeight="1">
      <c r="A358" s="188" t="s">
        <v>14</v>
      </c>
      <c r="B358" s="188"/>
      <c r="C358" s="85">
        <v>0</v>
      </c>
      <c r="D358" s="85">
        <v>0</v>
      </c>
      <c r="E358" s="85">
        <v>0</v>
      </c>
      <c r="F358" s="186"/>
      <c r="G358" s="186"/>
      <c r="H358" s="194"/>
      <c r="I358" s="194"/>
    </row>
    <row r="359" spans="1:9" s="71" customFormat="1" ht="9.75" customHeight="1">
      <c r="A359" s="188" t="s">
        <v>110</v>
      </c>
      <c r="B359" s="188"/>
      <c r="C359" s="85">
        <v>0</v>
      </c>
      <c r="D359" s="85">
        <v>0</v>
      </c>
      <c r="E359" s="85">
        <v>0</v>
      </c>
      <c r="F359" s="186"/>
      <c r="G359" s="186"/>
      <c r="H359" s="194"/>
      <c r="I359" s="194"/>
    </row>
    <row r="360" spans="1:9" s="71" customFormat="1" ht="66" customHeight="1">
      <c r="A360" s="82"/>
      <c r="B360" s="84" t="s">
        <v>484</v>
      </c>
      <c r="C360" s="85"/>
      <c r="D360" s="85"/>
      <c r="E360" s="85"/>
      <c r="F360" s="78" t="s">
        <v>4</v>
      </c>
      <c r="G360" s="78" t="s">
        <v>519</v>
      </c>
      <c r="H360" s="78"/>
      <c r="I360" s="92"/>
    </row>
    <row r="361" spans="1:9" s="71" customFormat="1" ht="57" customHeight="1">
      <c r="A361" s="104" t="s">
        <v>231</v>
      </c>
      <c r="B361" s="83" t="s">
        <v>232</v>
      </c>
      <c r="C361" s="85"/>
      <c r="D361" s="85"/>
      <c r="E361" s="85"/>
      <c r="F361" s="186" t="s">
        <v>233</v>
      </c>
      <c r="G361" s="186" t="s">
        <v>178</v>
      </c>
      <c r="H361" s="234"/>
      <c r="I361" s="194" t="s">
        <v>485</v>
      </c>
    </row>
    <row r="362" spans="1:9" s="71" customFormat="1" ht="9.75" customHeight="1">
      <c r="A362" s="188" t="s">
        <v>40</v>
      </c>
      <c r="B362" s="188"/>
      <c r="C362" s="85">
        <f>SUM(C363:C367)</f>
        <v>0</v>
      </c>
      <c r="D362" s="85">
        <f>SUM(D363:D367)</f>
        <v>0</v>
      </c>
      <c r="E362" s="85">
        <f>SUM(E363:E367)</f>
        <v>0</v>
      </c>
      <c r="F362" s="186"/>
      <c r="G362" s="186"/>
      <c r="H362" s="234"/>
      <c r="I362" s="194"/>
    </row>
    <row r="363" spans="1:9" s="71" customFormat="1" ht="9.75" customHeight="1">
      <c r="A363" s="188" t="s">
        <v>6</v>
      </c>
      <c r="B363" s="188"/>
      <c r="C363" s="85">
        <v>0</v>
      </c>
      <c r="D363" s="85">
        <v>0</v>
      </c>
      <c r="E363" s="85">
        <v>0</v>
      </c>
      <c r="F363" s="186"/>
      <c r="G363" s="186"/>
      <c r="H363" s="234"/>
      <c r="I363" s="194"/>
    </row>
    <row r="364" spans="1:9" s="71" customFormat="1" ht="11.25" customHeight="1">
      <c r="A364" s="188" t="s">
        <v>12</v>
      </c>
      <c r="B364" s="188"/>
      <c r="C364" s="85">
        <v>0</v>
      </c>
      <c r="D364" s="85">
        <v>0</v>
      </c>
      <c r="E364" s="85">
        <v>0</v>
      </c>
      <c r="F364" s="186"/>
      <c r="G364" s="186"/>
      <c r="H364" s="234"/>
      <c r="I364" s="194"/>
    </row>
    <row r="365" spans="1:9" s="71" customFormat="1" ht="9.75" customHeight="1">
      <c r="A365" s="188" t="s">
        <v>13</v>
      </c>
      <c r="B365" s="188"/>
      <c r="C365" s="85">
        <v>0</v>
      </c>
      <c r="D365" s="85">
        <v>0</v>
      </c>
      <c r="E365" s="85">
        <v>0</v>
      </c>
      <c r="F365" s="186"/>
      <c r="G365" s="186"/>
      <c r="H365" s="234"/>
      <c r="I365" s="194"/>
    </row>
    <row r="366" spans="1:9" s="71" customFormat="1" ht="10.5" customHeight="1">
      <c r="A366" s="188" t="s">
        <v>83</v>
      </c>
      <c r="B366" s="188"/>
      <c r="C366" s="85">
        <v>0</v>
      </c>
      <c r="D366" s="85">
        <v>0</v>
      </c>
      <c r="E366" s="85">
        <v>0</v>
      </c>
      <c r="F366" s="186"/>
      <c r="G366" s="186"/>
      <c r="H366" s="234"/>
      <c r="I366" s="194"/>
    </row>
    <row r="367" spans="1:9" s="71" customFormat="1" ht="9" customHeight="1">
      <c r="A367" s="188" t="s">
        <v>110</v>
      </c>
      <c r="B367" s="188"/>
      <c r="C367" s="85">
        <v>0</v>
      </c>
      <c r="D367" s="85">
        <v>0</v>
      </c>
      <c r="E367" s="85">
        <v>0</v>
      </c>
      <c r="F367" s="186"/>
      <c r="G367" s="186"/>
      <c r="H367" s="234"/>
      <c r="I367" s="194"/>
    </row>
    <row r="368" spans="1:9" s="71" customFormat="1" ht="93" customHeight="1">
      <c r="A368" s="82"/>
      <c r="B368" s="84" t="s">
        <v>486</v>
      </c>
      <c r="C368" s="85"/>
      <c r="D368" s="85"/>
      <c r="E368" s="85"/>
      <c r="F368" s="78" t="s">
        <v>4</v>
      </c>
      <c r="G368" s="78" t="s">
        <v>520</v>
      </c>
      <c r="H368" s="78"/>
      <c r="I368" s="92" t="s">
        <v>521</v>
      </c>
    </row>
    <row r="369" spans="1:9" s="71" customFormat="1" ht="84" customHeight="1">
      <c r="A369" s="82"/>
      <c r="B369" s="84" t="s">
        <v>487</v>
      </c>
      <c r="C369" s="85"/>
      <c r="D369" s="85"/>
      <c r="E369" s="85"/>
      <c r="F369" s="78" t="s">
        <v>4</v>
      </c>
      <c r="G369" s="78" t="s">
        <v>155</v>
      </c>
      <c r="H369" s="78"/>
      <c r="I369" s="92"/>
    </row>
    <row r="370" spans="1:9" s="71" customFormat="1" ht="89.25" customHeight="1">
      <c r="A370" s="104" t="s">
        <v>234</v>
      </c>
      <c r="B370" s="83" t="s">
        <v>235</v>
      </c>
      <c r="C370" s="85"/>
      <c r="D370" s="85"/>
      <c r="E370" s="85"/>
      <c r="F370" s="186" t="s">
        <v>207</v>
      </c>
      <c r="G370" s="186" t="s">
        <v>233</v>
      </c>
      <c r="H370" s="187" t="s">
        <v>236</v>
      </c>
      <c r="I370" s="235" t="s">
        <v>488</v>
      </c>
    </row>
    <row r="371" spans="1:9" s="71" customFormat="1" ht="9.75" customHeight="1">
      <c r="A371" s="188" t="s">
        <v>40</v>
      </c>
      <c r="B371" s="188"/>
      <c r="C371" s="85">
        <f>SUM(C372:C376)</f>
        <v>41100</v>
      </c>
      <c r="D371" s="85">
        <f>SUM(D372:D376)</f>
        <v>13431.07311</v>
      </c>
      <c r="E371" s="85">
        <f>SUM(E372:E376)</f>
        <v>6256.7453399999995</v>
      </c>
      <c r="F371" s="186"/>
      <c r="G371" s="186"/>
      <c r="H371" s="186"/>
      <c r="I371" s="236"/>
    </row>
    <row r="372" spans="1:9" s="71" customFormat="1" ht="9.75" customHeight="1">
      <c r="A372" s="188" t="s">
        <v>6</v>
      </c>
      <c r="B372" s="188"/>
      <c r="C372" s="85">
        <v>40000</v>
      </c>
      <c r="D372" s="85">
        <v>12465.16116</v>
      </c>
      <c r="E372" s="85">
        <v>5767.65936</v>
      </c>
      <c r="F372" s="186"/>
      <c r="G372" s="186"/>
      <c r="H372" s="186"/>
      <c r="I372" s="236"/>
    </row>
    <row r="373" spans="1:9" s="71" customFormat="1" ht="11.25" customHeight="1">
      <c r="A373" s="188" t="s">
        <v>12</v>
      </c>
      <c r="B373" s="188"/>
      <c r="C373" s="85">
        <v>1100</v>
      </c>
      <c r="D373" s="85">
        <v>965.91195</v>
      </c>
      <c r="E373" s="85">
        <v>489.08598</v>
      </c>
      <c r="F373" s="186"/>
      <c r="G373" s="186"/>
      <c r="H373" s="186"/>
      <c r="I373" s="236"/>
    </row>
    <row r="374" spans="1:9" s="71" customFormat="1" ht="9.75" customHeight="1">
      <c r="A374" s="188" t="s">
        <v>13</v>
      </c>
      <c r="B374" s="188"/>
      <c r="C374" s="85">
        <v>0</v>
      </c>
      <c r="D374" s="85">
        <v>0</v>
      </c>
      <c r="E374" s="85">
        <v>0</v>
      </c>
      <c r="F374" s="186"/>
      <c r="G374" s="186"/>
      <c r="H374" s="186"/>
      <c r="I374" s="236"/>
    </row>
    <row r="375" spans="1:9" s="71" customFormat="1" ht="12" customHeight="1">
      <c r="A375" s="188" t="s">
        <v>14</v>
      </c>
      <c r="B375" s="188"/>
      <c r="C375" s="85">
        <v>0</v>
      </c>
      <c r="D375" s="85">
        <v>0</v>
      </c>
      <c r="E375" s="85">
        <v>0</v>
      </c>
      <c r="F375" s="186"/>
      <c r="G375" s="186"/>
      <c r="H375" s="186"/>
      <c r="I375" s="236"/>
    </row>
    <row r="376" spans="1:9" s="71" customFormat="1" ht="21" customHeight="1">
      <c r="A376" s="188" t="s">
        <v>110</v>
      </c>
      <c r="B376" s="188"/>
      <c r="C376" s="85">
        <v>0</v>
      </c>
      <c r="D376" s="85">
        <v>0</v>
      </c>
      <c r="E376" s="85">
        <v>0</v>
      </c>
      <c r="F376" s="186"/>
      <c r="G376" s="186"/>
      <c r="H376" s="186"/>
      <c r="I376" s="236"/>
    </row>
    <row r="377" spans="1:9" s="71" customFormat="1" ht="87" customHeight="1">
      <c r="A377" s="82"/>
      <c r="B377" s="84" t="s">
        <v>489</v>
      </c>
      <c r="C377" s="85"/>
      <c r="D377" s="85"/>
      <c r="E377" s="85"/>
      <c r="F377" s="78" t="s">
        <v>4</v>
      </c>
      <c r="G377" s="78" t="s">
        <v>498</v>
      </c>
      <c r="H377" s="78"/>
      <c r="I377" s="92" t="s">
        <v>522</v>
      </c>
    </row>
    <row r="378" spans="1:9" s="71" customFormat="1" ht="52.5" customHeight="1">
      <c r="A378" s="104" t="s">
        <v>237</v>
      </c>
      <c r="B378" s="83" t="s">
        <v>238</v>
      </c>
      <c r="C378" s="85"/>
      <c r="D378" s="85"/>
      <c r="E378" s="85"/>
      <c r="F378" s="186" t="s">
        <v>207</v>
      </c>
      <c r="G378" s="186" t="s">
        <v>178</v>
      </c>
      <c r="H378" s="187" t="s">
        <v>239</v>
      </c>
      <c r="I378" s="187" t="s">
        <v>490</v>
      </c>
    </row>
    <row r="379" spans="1:9" s="71" customFormat="1" ht="9.75" customHeight="1">
      <c r="A379" s="188" t="s">
        <v>40</v>
      </c>
      <c r="B379" s="188"/>
      <c r="C379" s="85">
        <f>SUM(C380:C384)</f>
        <v>30000</v>
      </c>
      <c r="D379" s="85">
        <f>SUM(D380:D384)</f>
        <v>14023.33145</v>
      </c>
      <c r="E379" s="85">
        <f>SUM(E380:E384)</f>
        <v>14759.5229</v>
      </c>
      <c r="F379" s="186"/>
      <c r="G379" s="186"/>
      <c r="H379" s="187"/>
      <c r="I379" s="186"/>
    </row>
    <row r="380" spans="1:9" s="71" customFormat="1" ht="9.75" customHeight="1">
      <c r="A380" s="188" t="s">
        <v>6</v>
      </c>
      <c r="B380" s="188"/>
      <c r="C380" s="85">
        <v>27900</v>
      </c>
      <c r="D380" s="85">
        <v>12087.63733</v>
      </c>
      <c r="E380" s="85">
        <v>12723.82878</v>
      </c>
      <c r="F380" s="186"/>
      <c r="G380" s="186"/>
      <c r="H380" s="187"/>
      <c r="I380" s="186"/>
    </row>
    <row r="381" spans="1:9" s="71" customFormat="1" ht="11.25" customHeight="1">
      <c r="A381" s="188" t="s">
        <v>12</v>
      </c>
      <c r="B381" s="188"/>
      <c r="C381" s="85">
        <v>2100</v>
      </c>
      <c r="D381" s="85">
        <v>1935.69412</v>
      </c>
      <c r="E381" s="85">
        <v>2035.69412</v>
      </c>
      <c r="F381" s="186"/>
      <c r="G381" s="186"/>
      <c r="H381" s="187"/>
      <c r="I381" s="186"/>
    </row>
    <row r="382" spans="1:9" s="71" customFormat="1" ht="9.75" customHeight="1">
      <c r="A382" s="188" t="s">
        <v>13</v>
      </c>
      <c r="B382" s="188"/>
      <c r="C382" s="85">
        <v>0</v>
      </c>
      <c r="D382" s="85">
        <v>0</v>
      </c>
      <c r="E382" s="85">
        <v>0</v>
      </c>
      <c r="F382" s="186"/>
      <c r="G382" s="186"/>
      <c r="H382" s="187"/>
      <c r="I382" s="186"/>
    </row>
    <row r="383" spans="1:9" s="71" customFormat="1" ht="12.75" customHeight="1">
      <c r="A383" s="188" t="s">
        <v>83</v>
      </c>
      <c r="B383" s="188"/>
      <c r="C383" s="85">
        <v>0</v>
      </c>
      <c r="D383" s="85">
        <v>0</v>
      </c>
      <c r="E383" s="85">
        <v>0</v>
      </c>
      <c r="F383" s="186"/>
      <c r="G383" s="186"/>
      <c r="H383" s="187"/>
      <c r="I383" s="186"/>
    </row>
    <row r="384" spans="1:9" s="71" customFormat="1" ht="9.75" customHeight="1">
      <c r="A384" s="188" t="s">
        <v>110</v>
      </c>
      <c r="B384" s="188"/>
      <c r="C384" s="85">
        <v>0</v>
      </c>
      <c r="D384" s="85">
        <v>0</v>
      </c>
      <c r="E384" s="85">
        <v>0</v>
      </c>
      <c r="F384" s="186"/>
      <c r="G384" s="186"/>
      <c r="H384" s="187"/>
      <c r="I384" s="186"/>
    </row>
    <row r="385" spans="1:9" s="71" customFormat="1" ht="71.25" customHeight="1">
      <c r="A385" s="80"/>
      <c r="B385" s="84" t="s">
        <v>240</v>
      </c>
      <c r="C385" s="85"/>
      <c r="D385" s="85"/>
      <c r="E385" s="85"/>
      <c r="F385" s="78" t="s">
        <v>4</v>
      </c>
      <c r="G385" s="78" t="s">
        <v>216</v>
      </c>
      <c r="H385" s="78"/>
      <c r="I385" s="82" t="s">
        <v>523</v>
      </c>
    </row>
    <row r="386" spans="1:9" s="71" customFormat="1" ht="64.5" customHeight="1">
      <c r="A386" s="80"/>
      <c r="B386" s="84" t="s">
        <v>491</v>
      </c>
      <c r="C386" s="85"/>
      <c r="D386" s="85"/>
      <c r="E386" s="85"/>
      <c r="F386" s="78" t="s">
        <v>4</v>
      </c>
      <c r="G386" s="78" t="s">
        <v>492</v>
      </c>
      <c r="H386" s="78"/>
      <c r="I386" s="92"/>
    </row>
    <row r="387" spans="1:9" s="71" customFormat="1" ht="45" customHeight="1">
      <c r="A387" s="104" t="s">
        <v>241</v>
      </c>
      <c r="B387" s="83" t="s">
        <v>242</v>
      </c>
      <c r="C387" s="85"/>
      <c r="D387" s="85"/>
      <c r="E387" s="85"/>
      <c r="F387" s="186" t="s">
        <v>233</v>
      </c>
      <c r="G387" s="186" t="s">
        <v>178</v>
      </c>
      <c r="H387" s="187" t="s">
        <v>243</v>
      </c>
      <c r="I387" s="194" t="s">
        <v>244</v>
      </c>
    </row>
    <row r="388" spans="1:9" s="71" customFormat="1" ht="9.75" customHeight="1">
      <c r="A388" s="188" t="s">
        <v>40</v>
      </c>
      <c r="B388" s="188"/>
      <c r="C388" s="85">
        <f>SUM(C389:C393)</f>
        <v>2360.4</v>
      </c>
      <c r="D388" s="85">
        <f>SUM(D389:D393)</f>
        <v>2360.4</v>
      </c>
      <c r="E388" s="85">
        <f>SUM(E389:E393)</f>
        <v>2360.4</v>
      </c>
      <c r="F388" s="186"/>
      <c r="G388" s="186"/>
      <c r="H388" s="187"/>
      <c r="I388" s="194"/>
    </row>
    <row r="389" spans="1:9" s="71" customFormat="1" ht="9.75" customHeight="1">
      <c r="A389" s="188" t="s">
        <v>6</v>
      </c>
      <c r="B389" s="188"/>
      <c r="C389" s="85">
        <v>0</v>
      </c>
      <c r="D389" s="85">
        <v>0</v>
      </c>
      <c r="E389" s="85">
        <v>0</v>
      </c>
      <c r="F389" s="186"/>
      <c r="G389" s="186"/>
      <c r="H389" s="187"/>
      <c r="I389" s="194"/>
    </row>
    <row r="390" spans="1:9" s="71" customFormat="1" ht="11.25" customHeight="1">
      <c r="A390" s="188" t="s">
        <v>12</v>
      </c>
      <c r="B390" s="188"/>
      <c r="C390" s="85">
        <v>2360.4</v>
      </c>
      <c r="D390" s="85">
        <v>2360.4</v>
      </c>
      <c r="E390" s="85">
        <v>2360.4</v>
      </c>
      <c r="F390" s="186"/>
      <c r="G390" s="186"/>
      <c r="H390" s="187"/>
      <c r="I390" s="194"/>
    </row>
    <row r="391" spans="1:9" s="71" customFormat="1" ht="9.75" customHeight="1">
      <c r="A391" s="188" t="s">
        <v>13</v>
      </c>
      <c r="B391" s="188"/>
      <c r="C391" s="85">
        <v>0</v>
      </c>
      <c r="D391" s="85">
        <v>0</v>
      </c>
      <c r="E391" s="85">
        <v>0</v>
      </c>
      <c r="F391" s="186"/>
      <c r="G391" s="186"/>
      <c r="H391" s="187"/>
      <c r="I391" s="194"/>
    </row>
    <row r="392" spans="1:9" s="71" customFormat="1" ht="12.75" customHeight="1">
      <c r="A392" s="188" t="s">
        <v>83</v>
      </c>
      <c r="B392" s="188"/>
      <c r="C392" s="85">
        <v>0</v>
      </c>
      <c r="D392" s="85">
        <v>0</v>
      </c>
      <c r="E392" s="85">
        <v>0</v>
      </c>
      <c r="F392" s="186"/>
      <c r="G392" s="186"/>
      <c r="H392" s="187"/>
      <c r="I392" s="194"/>
    </row>
    <row r="393" spans="1:9" s="71" customFormat="1" ht="9.75" customHeight="1">
      <c r="A393" s="188" t="s">
        <v>110</v>
      </c>
      <c r="B393" s="188"/>
      <c r="C393" s="85">
        <v>0</v>
      </c>
      <c r="D393" s="85">
        <v>0</v>
      </c>
      <c r="E393" s="85">
        <v>0</v>
      </c>
      <c r="F393" s="186"/>
      <c r="G393" s="186"/>
      <c r="H393" s="187"/>
      <c r="I393" s="194"/>
    </row>
    <row r="394" spans="1:9" s="71" customFormat="1" ht="77.25" customHeight="1">
      <c r="A394" s="80"/>
      <c r="B394" s="84" t="s">
        <v>245</v>
      </c>
      <c r="C394" s="85"/>
      <c r="D394" s="85"/>
      <c r="E394" s="85"/>
      <c r="F394" s="78" t="s">
        <v>4</v>
      </c>
      <c r="G394" s="78" t="s">
        <v>362</v>
      </c>
      <c r="H394" s="78"/>
      <c r="I394" s="92" t="s">
        <v>244</v>
      </c>
    </row>
    <row r="395" spans="1:9" s="71" customFormat="1" ht="72.75" customHeight="1">
      <c r="A395" s="80"/>
      <c r="B395" s="84" t="s">
        <v>493</v>
      </c>
      <c r="C395" s="85"/>
      <c r="D395" s="85"/>
      <c r="E395" s="85"/>
      <c r="F395" s="78" t="s">
        <v>4</v>
      </c>
      <c r="G395" s="78" t="s">
        <v>508</v>
      </c>
      <c r="H395" s="78"/>
      <c r="I395" s="92" t="s">
        <v>524</v>
      </c>
    </row>
    <row r="396" spans="1:9" s="71" customFormat="1" ht="66" customHeight="1">
      <c r="A396" s="80"/>
      <c r="B396" s="84" t="s">
        <v>494</v>
      </c>
      <c r="C396" s="85"/>
      <c r="D396" s="85"/>
      <c r="E396" s="85"/>
      <c r="F396" s="78" t="s">
        <v>4</v>
      </c>
      <c r="G396" s="78" t="s">
        <v>525</v>
      </c>
      <c r="H396" s="78"/>
      <c r="I396" s="92"/>
    </row>
    <row r="397" spans="1:9" s="71" customFormat="1" ht="49.5" customHeight="1">
      <c r="A397" s="104" t="s">
        <v>246</v>
      </c>
      <c r="B397" s="83" t="s">
        <v>247</v>
      </c>
      <c r="C397" s="85"/>
      <c r="D397" s="85"/>
      <c r="E397" s="85"/>
      <c r="F397" s="78" t="s">
        <v>207</v>
      </c>
      <c r="G397" s="78" t="s">
        <v>178</v>
      </c>
      <c r="H397" s="113"/>
      <c r="I397" s="92" t="s">
        <v>244</v>
      </c>
    </row>
    <row r="398" spans="1:9" s="71" customFormat="1" ht="49.5" customHeight="1" hidden="1">
      <c r="A398" s="104"/>
      <c r="B398" s="84" t="s">
        <v>248</v>
      </c>
      <c r="C398" s="85"/>
      <c r="D398" s="85"/>
      <c r="E398" s="85"/>
      <c r="F398" s="78" t="s">
        <v>4</v>
      </c>
      <c r="G398" s="78" t="s">
        <v>132</v>
      </c>
      <c r="H398" s="78"/>
      <c r="I398" s="92" t="s">
        <v>249</v>
      </c>
    </row>
    <row r="399" spans="1:9" s="71" customFormat="1" ht="49.5" customHeight="1" hidden="1">
      <c r="A399" s="104"/>
      <c r="B399" s="84" t="s">
        <v>250</v>
      </c>
      <c r="C399" s="85"/>
      <c r="D399" s="85"/>
      <c r="E399" s="85"/>
      <c r="F399" s="78" t="s">
        <v>4</v>
      </c>
      <c r="G399" s="78" t="s">
        <v>251</v>
      </c>
      <c r="H399" s="78"/>
      <c r="I399" s="92"/>
    </row>
    <row r="400" spans="1:9" s="71" customFormat="1" ht="9.75" customHeight="1">
      <c r="A400" s="188" t="s">
        <v>40</v>
      </c>
      <c r="B400" s="188"/>
      <c r="C400" s="85">
        <f>SUM(C401:C405)</f>
        <v>4711.149</v>
      </c>
      <c r="D400" s="85">
        <f>SUM(D401:D405)</f>
        <v>4711.149</v>
      </c>
      <c r="E400" s="85">
        <f>SUM(E401:E405)</f>
        <v>4711.149</v>
      </c>
      <c r="F400" s="201"/>
      <c r="G400" s="201"/>
      <c r="H400" s="201"/>
      <c r="I400" s="201"/>
    </row>
    <row r="401" spans="1:9" s="71" customFormat="1" ht="9.75" customHeight="1">
      <c r="A401" s="188" t="s">
        <v>6</v>
      </c>
      <c r="B401" s="188"/>
      <c r="C401" s="85">
        <v>0</v>
      </c>
      <c r="D401" s="85">
        <v>0</v>
      </c>
      <c r="E401" s="85">
        <v>0</v>
      </c>
      <c r="F401" s="201"/>
      <c r="G401" s="201"/>
      <c r="H401" s="201"/>
      <c r="I401" s="201"/>
    </row>
    <row r="402" spans="1:9" s="71" customFormat="1" ht="11.25" customHeight="1">
      <c r="A402" s="188" t="s">
        <v>12</v>
      </c>
      <c r="B402" s="188"/>
      <c r="C402" s="85">
        <v>4711.149</v>
      </c>
      <c r="D402" s="85">
        <v>4711.149</v>
      </c>
      <c r="E402" s="85">
        <v>4711.149</v>
      </c>
      <c r="F402" s="201"/>
      <c r="G402" s="201"/>
      <c r="H402" s="201"/>
      <c r="I402" s="201"/>
    </row>
    <row r="403" spans="1:9" s="71" customFormat="1" ht="9.75" customHeight="1">
      <c r="A403" s="188" t="s">
        <v>13</v>
      </c>
      <c r="B403" s="188"/>
      <c r="C403" s="85">
        <v>0</v>
      </c>
      <c r="D403" s="85">
        <v>0</v>
      </c>
      <c r="E403" s="85">
        <v>0</v>
      </c>
      <c r="F403" s="201"/>
      <c r="G403" s="201"/>
      <c r="H403" s="201"/>
      <c r="I403" s="201"/>
    </row>
    <row r="404" spans="1:9" s="71" customFormat="1" ht="12.75" customHeight="1">
      <c r="A404" s="188" t="s">
        <v>83</v>
      </c>
      <c r="B404" s="188"/>
      <c r="C404" s="85">
        <v>0</v>
      </c>
      <c r="D404" s="85">
        <v>0</v>
      </c>
      <c r="E404" s="85">
        <v>0</v>
      </c>
      <c r="F404" s="201"/>
      <c r="G404" s="201"/>
      <c r="H404" s="201"/>
      <c r="I404" s="201"/>
    </row>
    <row r="405" spans="1:9" s="71" customFormat="1" ht="9.75" customHeight="1">
      <c r="A405" s="188" t="s">
        <v>110</v>
      </c>
      <c r="B405" s="188"/>
      <c r="C405" s="85">
        <v>0</v>
      </c>
      <c r="D405" s="85">
        <v>0</v>
      </c>
      <c r="E405" s="85">
        <v>0</v>
      </c>
      <c r="F405" s="201"/>
      <c r="G405" s="201"/>
      <c r="H405" s="201"/>
      <c r="I405" s="201"/>
    </row>
    <row r="406" spans="1:9" s="71" customFormat="1" ht="70.5" customHeight="1">
      <c r="A406" s="80"/>
      <c r="B406" s="84" t="s">
        <v>526</v>
      </c>
      <c r="C406" s="85"/>
      <c r="D406" s="85"/>
      <c r="E406" s="85"/>
      <c r="F406" s="78" t="s">
        <v>4</v>
      </c>
      <c r="G406" s="78" t="s">
        <v>527</v>
      </c>
      <c r="H406" s="78"/>
      <c r="I406" s="92" t="s">
        <v>528</v>
      </c>
    </row>
    <row r="407" spans="1:9" s="71" customFormat="1" ht="64.5" customHeight="1">
      <c r="A407" s="80"/>
      <c r="B407" s="84" t="s">
        <v>248</v>
      </c>
      <c r="C407" s="85"/>
      <c r="D407" s="85"/>
      <c r="E407" s="85"/>
      <c r="F407" s="78" t="s">
        <v>4</v>
      </c>
      <c r="G407" s="78" t="s">
        <v>476</v>
      </c>
      <c r="H407" s="78"/>
      <c r="I407" s="92" t="s">
        <v>524</v>
      </c>
    </row>
    <row r="408" spans="1:9" s="71" customFormat="1" ht="64.5" customHeight="1">
      <c r="A408" s="80"/>
      <c r="B408" s="84" t="s">
        <v>250</v>
      </c>
      <c r="C408" s="85"/>
      <c r="D408" s="85"/>
      <c r="E408" s="85"/>
      <c r="F408" s="78" t="s">
        <v>4</v>
      </c>
      <c r="G408" s="78" t="s">
        <v>155</v>
      </c>
      <c r="H408" s="78"/>
      <c r="I408" s="92"/>
    </row>
    <row r="409" spans="1:9" s="71" customFormat="1" ht="63.75" customHeight="1">
      <c r="A409" s="104" t="s">
        <v>252</v>
      </c>
      <c r="B409" s="83" t="s">
        <v>495</v>
      </c>
      <c r="C409" s="85"/>
      <c r="D409" s="85"/>
      <c r="E409" s="85"/>
      <c r="F409" s="186" t="s">
        <v>207</v>
      </c>
      <c r="G409" s="186" t="s">
        <v>233</v>
      </c>
      <c r="H409" s="187" t="s">
        <v>496</v>
      </c>
      <c r="I409" s="236" t="s">
        <v>497</v>
      </c>
    </row>
    <row r="410" spans="1:9" s="71" customFormat="1" ht="9.75" customHeight="1">
      <c r="A410" s="188" t="s">
        <v>40</v>
      </c>
      <c r="B410" s="188"/>
      <c r="C410" s="85">
        <f>SUM(C411:C415)</f>
        <v>62271.13</v>
      </c>
      <c r="D410" s="85">
        <f>SUM(D411:D415)</f>
        <v>62197.90527</v>
      </c>
      <c r="E410" s="85">
        <f>SUM(E411:E415)</f>
        <v>62197.90527</v>
      </c>
      <c r="F410" s="186"/>
      <c r="G410" s="186"/>
      <c r="H410" s="187"/>
      <c r="I410" s="236"/>
    </row>
    <row r="411" spans="1:9" s="71" customFormat="1" ht="9.75" customHeight="1">
      <c r="A411" s="188" t="s">
        <v>6</v>
      </c>
      <c r="B411" s="188"/>
      <c r="C411" s="85">
        <v>0</v>
      </c>
      <c r="D411" s="85">
        <v>0</v>
      </c>
      <c r="E411" s="85">
        <v>0</v>
      </c>
      <c r="F411" s="186"/>
      <c r="G411" s="186"/>
      <c r="H411" s="187"/>
      <c r="I411" s="236"/>
    </row>
    <row r="412" spans="1:9" s="71" customFormat="1" ht="11.25" customHeight="1">
      <c r="A412" s="188" t="s">
        <v>12</v>
      </c>
      <c r="B412" s="188"/>
      <c r="C412" s="85">
        <v>62271.13</v>
      </c>
      <c r="D412" s="85">
        <v>62197.90527</v>
      </c>
      <c r="E412" s="85">
        <v>62197.90527</v>
      </c>
      <c r="F412" s="186"/>
      <c r="G412" s="186"/>
      <c r="H412" s="187"/>
      <c r="I412" s="236"/>
    </row>
    <row r="413" spans="1:9" s="71" customFormat="1" ht="9.75" customHeight="1">
      <c r="A413" s="188" t="s">
        <v>13</v>
      </c>
      <c r="B413" s="188"/>
      <c r="C413" s="85">
        <v>0</v>
      </c>
      <c r="D413" s="85">
        <v>0</v>
      </c>
      <c r="E413" s="85">
        <v>0</v>
      </c>
      <c r="F413" s="186"/>
      <c r="G413" s="186"/>
      <c r="H413" s="187"/>
      <c r="I413" s="236"/>
    </row>
    <row r="414" spans="1:9" s="71" customFormat="1" ht="10.5">
      <c r="A414" s="188" t="s">
        <v>83</v>
      </c>
      <c r="B414" s="188"/>
      <c r="C414" s="85">
        <v>0</v>
      </c>
      <c r="D414" s="85">
        <v>0</v>
      </c>
      <c r="E414" s="85">
        <v>0</v>
      </c>
      <c r="F414" s="186"/>
      <c r="G414" s="186"/>
      <c r="H414" s="187"/>
      <c r="I414" s="236"/>
    </row>
    <row r="415" spans="1:9" s="71" customFormat="1" ht="9.75" customHeight="1">
      <c r="A415" s="188" t="s">
        <v>110</v>
      </c>
      <c r="B415" s="188"/>
      <c r="C415" s="85">
        <v>0</v>
      </c>
      <c r="D415" s="85">
        <v>0</v>
      </c>
      <c r="E415" s="85">
        <v>0</v>
      </c>
      <c r="F415" s="186"/>
      <c r="G415" s="186"/>
      <c r="H415" s="187"/>
      <c r="I415" s="236"/>
    </row>
    <row r="416" spans="1:9" s="71" customFormat="1" ht="71.25" customHeight="1">
      <c r="A416" s="82"/>
      <c r="B416" s="84" t="s">
        <v>253</v>
      </c>
      <c r="C416" s="85"/>
      <c r="D416" s="85"/>
      <c r="E416" s="85"/>
      <c r="F416" s="78" t="s">
        <v>4</v>
      </c>
      <c r="G416" s="78" t="s">
        <v>498</v>
      </c>
      <c r="H416" s="78"/>
      <c r="I416" s="78" t="s">
        <v>187</v>
      </c>
    </row>
    <row r="417" spans="1:12" s="71" customFormat="1" ht="10.5" customHeight="1">
      <c r="A417" s="99"/>
      <c r="B417" s="100"/>
      <c r="C417" s="103"/>
      <c r="D417" s="103"/>
      <c r="E417" s="103"/>
      <c r="F417" s="110"/>
      <c r="G417" s="110"/>
      <c r="H417" s="110"/>
      <c r="I417" s="110"/>
      <c r="J417" s="86"/>
      <c r="K417" s="86"/>
      <c r="L417" s="86"/>
    </row>
    <row r="418" spans="1:9" ht="14.25" customHeight="1">
      <c r="A418" s="219" t="s">
        <v>254</v>
      </c>
      <c r="B418" s="219"/>
      <c r="C418" s="219"/>
      <c r="D418" s="219"/>
      <c r="E418" s="219"/>
      <c r="F418" s="219"/>
      <c r="G418" s="219"/>
      <c r="H418" s="219"/>
      <c r="I418" s="219"/>
    </row>
    <row r="419" spans="1:11" ht="12.75">
      <c r="A419" s="203" t="s">
        <v>40</v>
      </c>
      <c r="B419" s="203"/>
      <c r="C419" s="114">
        <f>C420+C421+C422+C423+C424</f>
        <v>965191.70408</v>
      </c>
      <c r="D419" s="114">
        <f>D420+D421+D422+D423+D424</f>
        <v>744956.47221</v>
      </c>
      <c r="E419" s="114">
        <f>E420+E421+E422+E423+E424</f>
        <v>744956.47221</v>
      </c>
      <c r="F419" s="230"/>
      <c r="G419" s="230"/>
      <c r="H419" s="230"/>
      <c r="I419" s="209" t="s">
        <v>500</v>
      </c>
      <c r="J419" s="115"/>
      <c r="K419" s="115"/>
    </row>
    <row r="420" spans="1:11" ht="12.75" customHeight="1">
      <c r="A420" s="203" t="s">
        <v>6</v>
      </c>
      <c r="B420" s="203"/>
      <c r="C420" s="114">
        <f aca="true" t="shared" si="9" ref="C420:E424">C427+C434+C441</f>
        <v>0</v>
      </c>
      <c r="D420" s="114">
        <f t="shared" si="9"/>
        <v>0</v>
      </c>
      <c r="E420" s="114">
        <f t="shared" si="9"/>
        <v>0</v>
      </c>
      <c r="F420" s="230"/>
      <c r="G420" s="230"/>
      <c r="H420" s="230"/>
      <c r="I420" s="204"/>
      <c r="J420" s="116"/>
      <c r="K420" s="116"/>
    </row>
    <row r="421" spans="1:11" ht="12.75" customHeight="1">
      <c r="A421" s="203" t="s">
        <v>12</v>
      </c>
      <c r="B421" s="203"/>
      <c r="C421" s="114">
        <f t="shared" si="9"/>
        <v>401715.94906</v>
      </c>
      <c r="D421" s="114">
        <f t="shared" si="9"/>
        <v>387089.92388</v>
      </c>
      <c r="E421" s="114">
        <f t="shared" si="9"/>
        <v>387089.92388</v>
      </c>
      <c r="F421" s="230"/>
      <c r="G421" s="230"/>
      <c r="H421" s="230"/>
      <c r="I421" s="204"/>
      <c r="J421" s="116"/>
      <c r="K421" s="116"/>
    </row>
    <row r="422" spans="1:9" ht="12.75" customHeight="1">
      <c r="A422" s="203" t="s">
        <v>13</v>
      </c>
      <c r="B422" s="203"/>
      <c r="C422" s="114">
        <f t="shared" si="9"/>
        <v>7473.88526</v>
      </c>
      <c r="D422" s="114">
        <f t="shared" si="9"/>
        <v>7473.84926</v>
      </c>
      <c r="E422" s="114">
        <f t="shared" si="9"/>
        <v>7473.84926</v>
      </c>
      <c r="F422" s="230"/>
      <c r="G422" s="230"/>
      <c r="H422" s="230"/>
      <c r="I422" s="204"/>
    </row>
    <row r="423" spans="1:9" ht="12.75" customHeight="1">
      <c r="A423" s="203" t="s">
        <v>255</v>
      </c>
      <c r="B423" s="203"/>
      <c r="C423" s="114">
        <f t="shared" si="9"/>
        <v>556001.86976</v>
      </c>
      <c r="D423" s="114">
        <f t="shared" si="9"/>
        <v>350392.69907</v>
      </c>
      <c r="E423" s="114">
        <f t="shared" si="9"/>
        <v>350392.69907</v>
      </c>
      <c r="F423" s="230"/>
      <c r="G423" s="230"/>
      <c r="H423" s="230"/>
      <c r="I423" s="204"/>
    </row>
    <row r="424" spans="1:9" ht="12.75" customHeight="1">
      <c r="A424" s="203" t="s">
        <v>110</v>
      </c>
      <c r="B424" s="203"/>
      <c r="C424" s="114">
        <f t="shared" si="9"/>
        <v>0</v>
      </c>
      <c r="D424" s="114">
        <f t="shared" si="9"/>
        <v>0</v>
      </c>
      <c r="E424" s="114">
        <f t="shared" si="9"/>
        <v>0</v>
      </c>
      <c r="F424" s="230"/>
      <c r="G424" s="230"/>
      <c r="H424" s="230"/>
      <c r="I424" s="204"/>
    </row>
    <row r="425" spans="1:10" ht="54" customHeight="1">
      <c r="A425" s="104" t="s">
        <v>256</v>
      </c>
      <c r="B425" s="83" t="s">
        <v>257</v>
      </c>
      <c r="C425" s="117"/>
      <c r="D425" s="117"/>
      <c r="E425" s="117"/>
      <c r="F425" s="118">
        <v>41463</v>
      </c>
      <c r="G425" s="118">
        <v>42979</v>
      </c>
      <c r="H425" s="118"/>
      <c r="I425" s="204"/>
      <c r="J425" s="119"/>
    </row>
    <row r="426" spans="1:11" ht="12.75">
      <c r="A426" s="188" t="s">
        <v>40</v>
      </c>
      <c r="B426" s="188"/>
      <c r="C426" s="117">
        <f>C427+C428+C429+C430+C431</f>
        <v>656159.9008899999</v>
      </c>
      <c r="D426" s="117">
        <f>D427+D428+D429+D430+D431</f>
        <v>551954.3704</v>
      </c>
      <c r="E426" s="117">
        <f>E427+E428+E429+E430+E431</f>
        <v>551954.3704</v>
      </c>
      <c r="F426" s="230"/>
      <c r="G426" s="230"/>
      <c r="H426" s="230"/>
      <c r="I426" s="204"/>
      <c r="J426" s="119"/>
      <c r="K426" s="119"/>
    </row>
    <row r="427" spans="1:9" ht="12.75" customHeight="1">
      <c r="A427" s="188" t="s">
        <v>6</v>
      </c>
      <c r="B427" s="188"/>
      <c r="C427" s="117">
        <v>0</v>
      </c>
      <c r="D427" s="117">
        <v>0</v>
      </c>
      <c r="E427" s="117">
        <v>0</v>
      </c>
      <c r="F427" s="230"/>
      <c r="G427" s="230"/>
      <c r="H427" s="230"/>
      <c r="I427" s="204"/>
    </row>
    <row r="428" spans="1:11" ht="12.75" customHeight="1">
      <c r="A428" s="188" t="s">
        <v>12</v>
      </c>
      <c r="B428" s="188"/>
      <c r="C428" s="117">
        <v>333025.06502</v>
      </c>
      <c r="D428" s="117">
        <v>318399.03984</v>
      </c>
      <c r="E428" s="117">
        <v>318399.03984</v>
      </c>
      <c r="F428" s="230"/>
      <c r="G428" s="230"/>
      <c r="H428" s="230"/>
      <c r="I428" s="204"/>
      <c r="J428" s="119"/>
      <c r="K428" s="119"/>
    </row>
    <row r="429" spans="1:9" ht="12.75" customHeight="1">
      <c r="A429" s="188" t="s">
        <v>13</v>
      </c>
      <c r="B429" s="188"/>
      <c r="C429" s="117">
        <v>5525.90099</v>
      </c>
      <c r="D429" s="117">
        <v>5525.90099</v>
      </c>
      <c r="E429" s="117">
        <v>5525.90099</v>
      </c>
      <c r="F429" s="230"/>
      <c r="G429" s="230"/>
      <c r="H429" s="230"/>
      <c r="I429" s="204"/>
    </row>
    <row r="430" spans="1:11" ht="12.75" customHeight="1">
      <c r="A430" s="188" t="s">
        <v>255</v>
      </c>
      <c r="B430" s="188"/>
      <c r="C430" s="117">
        <v>317608.93488</v>
      </c>
      <c r="D430" s="117">
        <v>228029.42957</v>
      </c>
      <c r="E430" s="117">
        <v>228029.42957</v>
      </c>
      <c r="F430" s="230"/>
      <c r="G430" s="230"/>
      <c r="H430" s="230"/>
      <c r="I430" s="204"/>
      <c r="J430" s="119"/>
      <c r="K430" s="119"/>
    </row>
    <row r="431" spans="1:9" ht="12.75" customHeight="1">
      <c r="A431" s="188" t="s">
        <v>110</v>
      </c>
      <c r="B431" s="188"/>
      <c r="C431" s="117">
        <v>0</v>
      </c>
      <c r="D431" s="117">
        <v>0</v>
      </c>
      <c r="E431" s="117">
        <v>0</v>
      </c>
      <c r="F431" s="230"/>
      <c r="G431" s="230"/>
      <c r="H431" s="230"/>
      <c r="I431" s="205"/>
    </row>
    <row r="432" spans="1:9" ht="66" customHeight="1">
      <c r="A432" s="104" t="s">
        <v>258</v>
      </c>
      <c r="B432" s="83" t="s">
        <v>259</v>
      </c>
      <c r="C432" s="117"/>
      <c r="D432" s="117"/>
      <c r="E432" s="117"/>
      <c r="F432" s="118">
        <v>41463</v>
      </c>
      <c r="G432" s="118">
        <v>42979</v>
      </c>
      <c r="H432" s="118"/>
      <c r="I432" s="209" t="s">
        <v>260</v>
      </c>
    </row>
    <row r="433" spans="1:9" ht="12.75">
      <c r="A433" s="188" t="s">
        <v>40</v>
      </c>
      <c r="B433" s="188"/>
      <c r="C433" s="117">
        <f>C434+C435+C436+C437+C438</f>
        <v>309031.80319</v>
      </c>
      <c r="D433" s="117">
        <f>D434+D435+D436+D437+D438</f>
        <v>193002.10181</v>
      </c>
      <c r="E433" s="117">
        <f>E434+E435+E436+E437+E438</f>
        <v>193002.10181</v>
      </c>
      <c r="F433" s="230"/>
      <c r="G433" s="230"/>
      <c r="H433" s="230"/>
      <c r="I433" s="204"/>
    </row>
    <row r="434" spans="1:9" ht="12.75" customHeight="1">
      <c r="A434" s="188" t="s">
        <v>6</v>
      </c>
      <c r="B434" s="188"/>
      <c r="C434" s="117">
        <v>0</v>
      </c>
      <c r="D434" s="117">
        <v>0</v>
      </c>
      <c r="E434" s="117">
        <v>0</v>
      </c>
      <c r="F434" s="230"/>
      <c r="G434" s="230"/>
      <c r="H434" s="230"/>
      <c r="I434" s="204"/>
    </row>
    <row r="435" spans="1:11" ht="12.75" customHeight="1">
      <c r="A435" s="188" t="s">
        <v>12</v>
      </c>
      <c r="B435" s="188"/>
      <c r="C435" s="117">
        <v>68690.88404</v>
      </c>
      <c r="D435" s="117">
        <v>68690.88404</v>
      </c>
      <c r="E435" s="117">
        <v>68690.88404</v>
      </c>
      <c r="F435" s="230"/>
      <c r="G435" s="230"/>
      <c r="H435" s="230"/>
      <c r="I435" s="204"/>
      <c r="J435" s="119"/>
      <c r="K435" s="119"/>
    </row>
    <row r="436" spans="1:9" ht="12.75" customHeight="1">
      <c r="A436" s="188" t="s">
        <v>13</v>
      </c>
      <c r="B436" s="188"/>
      <c r="C436" s="117">
        <v>1947.98427</v>
      </c>
      <c r="D436" s="117">
        <v>1947.94827</v>
      </c>
      <c r="E436" s="117">
        <v>1947.94827</v>
      </c>
      <c r="F436" s="230"/>
      <c r="G436" s="230"/>
      <c r="H436" s="230"/>
      <c r="I436" s="204"/>
    </row>
    <row r="437" spans="1:11" ht="12.75" customHeight="1">
      <c r="A437" s="188" t="s">
        <v>255</v>
      </c>
      <c r="B437" s="188"/>
      <c r="C437" s="117">
        <v>238392.93488</v>
      </c>
      <c r="D437" s="117">
        <v>122363.2695</v>
      </c>
      <c r="E437" s="117">
        <v>122363.2695</v>
      </c>
      <c r="F437" s="230"/>
      <c r="G437" s="230"/>
      <c r="H437" s="230"/>
      <c r="I437" s="204"/>
      <c r="J437" s="119"/>
      <c r="K437" s="119"/>
    </row>
    <row r="438" spans="1:9" ht="12.75" customHeight="1">
      <c r="A438" s="188" t="s">
        <v>110</v>
      </c>
      <c r="B438" s="188"/>
      <c r="C438" s="117">
        <v>0</v>
      </c>
      <c r="D438" s="117">
        <v>0</v>
      </c>
      <c r="E438" s="117">
        <v>0</v>
      </c>
      <c r="F438" s="230"/>
      <c r="G438" s="230"/>
      <c r="H438" s="230"/>
      <c r="I438" s="205"/>
    </row>
    <row r="439" spans="1:9" ht="72" customHeight="1">
      <c r="A439" s="104" t="s">
        <v>261</v>
      </c>
      <c r="B439" s="83" t="s">
        <v>262</v>
      </c>
      <c r="C439" s="117"/>
      <c r="D439" s="117"/>
      <c r="E439" s="117"/>
      <c r="F439" s="118"/>
      <c r="G439" s="118"/>
      <c r="H439" s="118"/>
      <c r="I439" s="60"/>
    </row>
    <row r="440" spans="1:9" ht="12.75">
      <c r="A440" s="188" t="s">
        <v>40</v>
      </c>
      <c r="B440" s="188"/>
      <c r="C440" s="117">
        <f>C441+C442+C443+C444+C445</f>
        <v>0</v>
      </c>
      <c r="D440" s="117">
        <f>D441+D442+D443+D444+D445</f>
        <v>0</v>
      </c>
      <c r="E440" s="117">
        <f>E441+E442+E443+E444+E445</f>
        <v>0</v>
      </c>
      <c r="F440" s="230"/>
      <c r="G440" s="230"/>
      <c r="H440" s="230"/>
      <c r="I440" s="201"/>
    </row>
    <row r="441" spans="1:9" ht="12.75" customHeight="1">
      <c r="A441" s="188" t="s">
        <v>6</v>
      </c>
      <c r="B441" s="188"/>
      <c r="C441" s="117">
        <v>0</v>
      </c>
      <c r="D441" s="117">
        <v>0</v>
      </c>
      <c r="E441" s="117">
        <v>0</v>
      </c>
      <c r="F441" s="230"/>
      <c r="G441" s="230"/>
      <c r="H441" s="230"/>
      <c r="I441" s="201"/>
    </row>
    <row r="442" spans="1:10" ht="12.75" customHeight="1">
      <c r="A442" s="188" t="s">
        <v>12</v>
      </c>
      <c r="B442" s="188"/>
      <c r="C442" s="117">
        <v>0</v>
      </c>
      <c r="D442" s="117">
        <v>0</v>
      </c>
      <c r="E442" s="117">
        <v>0</v>
      </c>
      <c r="F442" s="230"/>
      <c r="G442" s="230"/>
      <c r="H442" s="230"/>
      <c r="I442" s="201"/>
      <c r="J442" s="119"/>
    </row>
    <row r="443" spans="1:9" ht="12.75" customHeight="1">
      <c r="A443" s="188" t="s">
        <v>13</v>
      </c>
      <c r="B443" s="188"/>
      <c r="C443" s="117">
        <v>0</v>
      </c>
      <c r="D443" s="117">
        <v>0</v>
      </c>
      <c r="E443" s="117">
        <v>0</v>
      </c>
      <c r="F443" s="230"/>
      <c r="G443" s="230"/>
      <c r="H443" s="230"/>
      <c r="I443" s="201"/>
    </row>
    <row r="444" spans="1:9" ht="12.75" customHeight="1">
      <c r="A444" s="188" t="s">
        <v>255</v>
      </c>
      <c r="B444" s="188"/>
      <c r="C444" s="117">
        <v>0</v>
      </c>
      <c r="D444" s="117">
        <v>0</v>
      </c>
      <c r="E444" s="117">
        <v>0</v>
      </c>
      <c r="F444" s="230"/>
      <c r="G444" s="230"/>
      <c r="H444" s="230"/>
      <c r="I444" s="201"/>
    </row>
    <row r="445" spans="1:9" ht="12.75" customHeight="1">
      <c r="A445" s="188" t="s">
        <v>110</v>
      </c>
      <c r="B445" s="188"/>
      <c r="C445" s="117">
        <v>0</v>
      </c>
      <c r="D445" s="117">
        <v>0</v>
      </c>
      <c r="E445" s="117">
        <v>0</v>
      </c>
      <c r="F445" s="230"/>
      <c r="G445" s="230"/>
      <c r="H445" s="230"/>
      <c r="I445" s="201"/>
    </row>
    <row r="446" spans="1:9" ht="15.75" customHeight="1">
      <c r="A446" s="224" t="s">
        <v>263</v>
      </c>
      <c r="B446" s="224"/>
      <c r="C446" s="224"/>
      <c r="D446" s="224"/>
      <c r="E446" s="224"/>
      <c r="F446" s="224"/>
      <c r="G446" s="224"/>
      <c r="H446" s="224"/>
      <c r="I446" s="224"/>
    </row>
    <row r="447" spans="1:9" ht="12.75">
      <c r="A447" s="203" t="s">
        <v>40</v>
      </c>
      <c r="B447" s="203"/>
      <c r="C447" s="114">
        <f>C448+C449+C450+C451+C452</f>
        <v>0</v>
      </c>
      <c r="D447" s="114">
        <f>D448+D449+D450+D451+D452</f>
        <v>0</v>
      </c>
      <c r="E447" s="114">
        <f>E448+E449+E450+E451+E452</f>
        <v>0</v>
      </c>
      <c r="F447" s="228"/>
      <c r="G447" s="228"/>
      <c r="H447" s="228"/>
      <c r="I447" s="229"/>
    </row>
    <row r="448" spans="1:9" ht="12.75" customHeight="1">
      <c r="A448" s="203" t="s">
        <v>6</v>
      </c>
      <c r="B448" s="203"/>
      <c r="C448" s="114">
        <f aca="true" t="shared" si="10" ref="C448:E452">C455</f>
        <v>0</v>
      </c>
      <c r="D448" s="114">
        <f t="shared" si="10"/>
        <v>0</v>
      </c>
      <c r="E448" s="114">
        <f t="shared" si="10"/>
        <v>0</v>
      </c>
      <c r="F448" s="228"/>
      <c r="G448" s="228"/>
      <c r="H448" s="228"/>
      <c r="I448" s="229"/>
    </row>
    <row r="449" spans="1:9" ht="12.75" customHeight="1">
      <c r="A449" s="203" t="s">
        <v>12</v>
      </c>
      <c r="B449" s="203"/>
      <c r="C449" s="114">
        <f t="shared" si="10"/>
        <v>0</v>
      </c>
      <c r="D449" s="114">
        <f t="shared" si="10"/>
        <v>0</v>
      </c>
      <c r="E449" s="114">
        <f t="shared" si="10"/>
        <v>0</v>
      </c>
      <c r="F449" s="228"/>
      <c r="G449" s="228"/>
      <c r="H449" s="228"/>
      <c r="I449" s="229"/>
    </row>
    <row r="450" spans="1:9" ht="12.75" customHeight="1">
      <c r="A450" s="203" t="s">
        <v>13</v>
      </c>
      <c r="B450" s="203"/>
      <c r="C450" s="114">
        <f t="shared" si="10"/>
        <v>0</v>
      </c>
      <c r="D450" s="114">
        <f t="shared" si="10"/>
        <v>0</v>
      </c>
      <c r="E450" s="114">
        <f t="shared" si="10"/>
        <v>0</v>
      </c>
      <c r="F450" s="228"/>
      <c r="G450" s="228"/>
      <c r="H450" s="228"/>
      <c r="I450" s="229"/>
    </row>
    <row r="451" spans="1:9" ht="12.75" customHeight="1">
      <c r="A451" s="203" t="s">
        <v>255</v>
      </c>
      <c r="B451" s="203"/>
      <c r="C451" s="114">
        <f t="shared" si="10"/>
        <v>0</v>
      </c>
      <c r="D451" s="114">
        <f t="shared" si="10"/>
        <v>0</v>
      </c>
      <c r="E451" s="114">
        <f t="shared" si="10"/>
        <v>0</v>
      </c>
      <c r="F451" s="228"/>
      <c r="G451" s="228"/>
      <c r="H451" s="228"/>
      <c r="I451" s="229"/>
    </row>
    <row r="452" spans="1:9" ht="12.75" customHeight="1">
      <c r="A452" s="203" t="s">
        <v>110</v>
      </c>
      <c r="B452" s="203"/>
      <c r="C452" s="114">
        <f t="shared" si="10"/>
        <v>0</v>
      </c>
      <c r="D452" s="114">
        <f t="shared" si="10"/>
        <v>0</v>
      </c>
      <c r="E452" s="114">
        <f t="shared" si="10"/>
        <v>0</v>
      </c>
      <c r="F452" s="228"/>
      <c r="G452" s="228"/>
      <c r="H452" s="228"/>
      <c r="I452" s="229"/>
    </row>
    <row r="453" spans="1:9" ht="78" customHeight="1">
      <c r="A453" s="104" t="s">
        <v>264</v>
      </c>
      <c r="B453" s="83" t="s">
        <v>265</v>
      </c>
      <c r="C453" s="117"/>
      <c r="D453" s="117"/>
      <c r="E453" s="117"/>
      <c r="F453" s="226">
        <v>41640</v>
      </c>
      <c r="G453" s="226">
        <v>42979</v>
      </c>
      <c r="H453" s="226"/>
      <c r="I453" s="227"/>
    </row>
    <row r="454" spans="1:9" ht="12.75">
      <c r="A454" s="188" t="s">
        <v>40</v>
      </c>
      <c r="B454" s="188"/>
      <c r="C454" s="117">
        <f>C455+C456+C457+C458+C459</f>
        <v>0</v>
      </c>
      <c r="D454" s="117">
        <v>0</v>
      </c>
      <c r="E454" s="117">
        <v>0</v>
      </c>
      <c r="F454" s="226"/>
      <c r="G454" s="226"/>
      <c r="H454" s="226"/>
      <c r="I454" s="227"/>
    </row>
    <row r="455" spans="1:9" ht="12.75" customHeight="1">
      <c r="A455" s="188" t="s">
        <v>6</v>
      </c>
      <c r="B455" s="188"/>
      <c r="C455" s="117">
        <v>0</v>
      </c>
      <c r="D455" s="117">
        <v>0</v>
      </c>
      <c r="E455" s="117">
        <v>0</v>
      </c>
      <c r="F455" s="226"/>
      <c r="G455" s="226"/>
      <c r="H455" s="226"/>
      <c r="I455" s="227"/>
    </row>
    <row r="456" spans="1:9" ht="12.75" customHeight="1">
      <c r="A456" s="188" t="s">
        <v>12</v>
      </c>
      <c r="B456" s="188"/>
      <c r="C456" s="117">
        <v>0</v>
      </c>
      <c r="D456" s="117">
        <v>0</v>
      </c>
      <c r="E456" s="117">
        <v>0</v>
      </c>
      <c r="F456" s="226"/>
      <c r="G456" s="226"/>
      <c r="H456" s="226"/>
      <c r="I456" s="227"/>
    </row>
    <row r="457" spans="1:9" ht="12.75" customHeight="1">
      <c r="A457" s="188" t="s">
        <v>13</v>
      </c>
      <c r="B457" s="188"/>
      <c r="C457" s="117">
        <v>0</v>
      </c>
      <c r="D457" s="117">
        <v>0</v>
      </c>
      <c r="E457" s="117">
        <v>0</v>
      </c>
      <c r="F457" s="226"/>
      <c r="G457" s="226"/>
      <c r="H457" s="226"/>
      <c r="I457" s="227"/>
    </row>
    <row r="458" spans="1:9" ht="12.75" customHeight="1">
      <c r="A458" s="188" t="s">
        <v>255</v>
      </c>
      <c r="B458" s="188"/>
      <c r="C458" s="117">
        <v>0</v>
      </c>
      <c r="D458" s="117">
        <v>0</v>
      </c>
      <c r="E458" s="117">
        <v>0</v>
      </c>
      <c r="F458" s="226"/>
      <c r="G458" s="226"/>
      <c r="H458" s="226"/>
      <c r="I458" s="227"/>
    </row>
    <row r="459" spans="1:9" ht="12.75" customHeight="1">
      <c r="A459" s="188" t="s">
        <v>110</v>
      </c>
      <c r="B459" s="188"/>
      <c r="C459" s="117">
        <v>0</v>
      </c>
      <c r="D459" s="117">
        <v>0</v>
      </c>
      <c r="E459" s="117">
        <v>0</v>
      </c>
      <c r="F459" s="226"/>
      <c r="G459" s="226"/>
      <c r="H459" s="226"/>
      <c r="I459" s="227"/>
    </row>
    <row r="460" spans="1:9" ht="15" customHeight="1">
      <c r="A460" s="224" t="s">
        <v>266</v>
      </c>
      <c r="B460" s="224"/>
      <c r="C460" s="224"/>
      <c r="D460" s="224"/>
      <c r="E460" s="224"/>
      <c r="F460" s="224"/>
      <c r="G460" s="224"/>
      <c r="H460" s="224"/>
      <c r="I460" s="224"/>
    </row>
    <row r="461" spans="1:9" ht="99" customHeight="1">
      <c r="A461" s="120" t="s">
        <v>267</v>
      </c>
      <c r="B461" s="121" t="s">
        <v>268</v>
      </c>
      <c r="C461" s="114"/>
      <c r="D461" s="114"/>
      <c r="E461" s="114"/>
      <c r="F461" s="225">
        <v>2014</v>
      </c>
      <c r="G461" s="225">
        <v>2018</v>
      </c>
      <c r="H461" s="225"/>
      <c r="I461" s="209" t="s">
        <v>501</v>
      </c>
    </row>
    <row r="462" spans="1:9" ht="12.75">
      <c r="A462" s="203" t="s">
        <v>40</v>
      </c>
      <c r="B462" s="203"/>
      <c r="C462" s="114">
        <f>C463+C464+C465+C466+C467</f>
        <v>179738.16073</v>
      </c>
      <c r="D462" s="114">
        <f>D463+D464+D465+D466+D467</f>
        <v>162087.44934</v>
      </c>
      <c r="E462" s="114">
        <f>E463+E464+E465+E466+E467</f>
        <v>162087.44934</v>
      </c>
      <c r="F462" s="225"/>
      <c r="G462" s="225"/>
      <c r="H462" s="225"/>
      <c r="I462" s="204"/>
    </row>
    <row r="463" spans="1:11" ht="12.75" customHeight="1">
      <c r="A463" s="203" t="s">
        <v>6</v>
      </c>
      <c r="B463" s="203"/>
      <c r="C463" s="114">
        <v>0</v>
      </c>
      <c r="D463" s="114">
        <v>0</v>
      </c>
      <c r="E463" s="114">
        <v>0</v>
      </c>
      <c r="F463" s="225"/>
      <c r="G463" s="225"/>
      <c r="H463" s="225"/>
      <c r="I463" s="204"/>
      <c r="J463" s="116"/>
      <c r="K463" s="116"/>
    </row>
    <row r="464" spans="1:9" ht="12.75" customHeight="1">
      <c r="A464" s="203" t="s">
        <v>12</v>
      </c>
      <c r="B464" s="203"/>
      <c r="C464" s="114">
        <v>176192.08059</v>
      </c>
      <c r="D464" s="114">
        <v>158636.8831</v>
      </c>
      <c r="E464" s="114">
        <v>158636.8831</v>
      </c>
      <c r="F464" s="225"/>
      <c r="G464" s="225"/>
      <c r="H464" s="225"/>
      <c r="I464" s="204"/>
    </row>
    <row r="465" spans="1:9" ht="12.75" customHeight="1">
      <c r="A465" s="203" t="s">
        <v>13</v>
      </c>
      <c r="B465" s="203"/>
      <c r="C465" s="114">
        <v>3546.08014</v>
      </c>
      <c r="D465" s="114">
        <v>3450.56624</v>
      </c>
      <c r="E465" s="114">
        <v>3450.56624</v>
      </c>
      <c r="F465" s="225"/>
      <c r="G465" s="225"/>
      <c r="H465" s="225"/>
      <c r="I465" s="204"/>
    </row>
    <row r="466" spans="1:9" ht="12.75" customHeight="1">
      <c r="A466" s="203" t="s">
        <v>83</v>
      </c>
      <c r="B466" s="203"/>
      <c r="C466" s="114">
        <v>0</v>
      </c>
      <c r="D466" s="114">
        <v>0</v>
      </c>
      <c r="E466" s="114">
        <v>0</v>
      </c>
      <c r="F466" s="225"/>
      <c r="G466" s="225"/>
      <c r="H466" s="225"/>
      <c r="I466" s="204"/>
    </row>
    <row r="467" spans="1:9" ht="12.75" customHeight="1">
      <c r="A467" s="203" t="s">
        <v>110</v>
      </c>
      <c r="B467" s="203"/>
      <c r="C467" s="114">
        <v>0</v>
      </c>
      <c r="D467" s="114">
        <v>0</v>
      </c>
      <c r="E467" s="114">
        <v>0</v>
      </c>
      <c r="F467" s="225"/>
      <c r="G467" s="225"/>
      <c r="H467" s="225"/>
      <c r="I467" s="205"/>
    </row>
    <row r="468" spans="1:9" ht="12.75" customHeight="1">
      <c r="A468" s="219" t="s">
        <v>269</v>
      </c>
      <c r="B468" s="219"/>
      <c r="C468" s="219"/>
      <c r="D468" s="219"/>
      <c r="E468" s="219"/>
      <c r="F468" s="219"/>
      <c r="G468" s="219"/>
      <c r="H468" s="219"/>
      <c r="I468" s="219"/>
    </row>
    <row r="469" spans="1:9" ht="63.75" customHeight="1">
      <c r="A469" s="120" t="s">
        <v>270</v>
      </c>
      <c r="B469" s="122" t="s">
        <v>271</v>
      </c>
      <c r="C469" s="123"/>
      <c r="D469" s="123"/>
      <c r="E469" s="123"/>
      <c r="F469" s="186"/>
      <c r="G469" s="186"/>
      <c r="H469" s="186"/>
      <c r="I469" s="221" t="s">
        <v>499</v>
      </c>
    </row>
    <row r="470" spans="1:9" ht="12.75">
      <c r="A470" s="203" t="s">
        <v>40</v>
      </c>
      <c r="B470" s="203"/>
      <c r="C470" s="73">
        <f>C471+C473+C475+C476</f>
        <v>255310.028</v>
      </c>
      <c r="D470" s="73">
        <f>D471+D473+D475+D476</f>
        <v>320178.95649</v>
      </c>
      <c r="E470" s="73">
        <f>E471+E473+E475+E476</f>
        <v>319737.38659999997</v>
      </c>
      <c r="F470" s="186"/>
      <c r="G470" s="186"/>
      <c r="H470" s="186"/>
      <c r="I470" s="222"/>
    </row>
    <row r="471" spans="1:9" ht="12.75" customHeight="1">
      <c r="A471" s="203" t="s">
        <v>6</v>
      </c>
      <c r="B471" s="203"/>
      <c r="C471" s="73">
        <v>43273.812</v>
      </c>
      <c r="D471" s="73">
        <v>42507.22128</v>
      </c>
      <c r="E471" s="73">
        <v>42507.22128</v>
      </c>
      <c r="F471" s="186"/>
      <c r="G471" s="186"/>
      <c r="H471" s="186"/>
      <c r="I471" s="222"/>
    </row>
    <row r="472" spans="1:9" ht="24.75" customHeight="1">
      <c r="A472" s="219" t="s">
        <v>104</v>
      </c>
      <c r="B472" s="219"/>
      <c r="C472" s="73">
        <v>438.912</v>
      </c>
      <c r="D472" s="73">
        <v>438.912</v>
      </c>
      <c r="E472" s="73">
        <v>438.912</v>
      </c>
      <c r="F472" s="186"/>
      <c r="G472" s="186"/>
      <c r="H472" s="186"/>
      <c r="I472" s="222"/>
    </row>
    <row r="473" spans="1:22" ht="12.75" customHeight="1">
      <c r="A473" s="203" t="s">
        <v>12</v>
      </c>
      <c r="B473" s="203"/>
      <c r="C473" s="73">
        <v>40409.6512</v>
      </c>
      <c r="D473" s="73">
        <v>39474.17641</v>
      </c>
      <c r="E473" s="73">
        <v>39474.17641</v>
      </c>
      <c r="F473" s="186"/>
      <c r="G473" s="186"/>
      <c r="H473" s="186"/>
      <c r="I473" s="222"/>
      <c r="J473" s="86"/>
      <c r="K473" s="86"/>
      <c r="L473" s="86"/>
      <c r="M473" s="71"/>
      <c r="N473" s="71"/>
      <c r="O473" s="71"/>
      <c r="P473" s="71"/>
      <c r="Q473" s="71"/>
      <c r="R473" s="71"/>
      <c r="S473" s="71"/>
      <c r="T473" s="71"/>
      <c r="U473" s="71"/>
      <c r="V473" s="71"/>
    </row>
    <row r="474" spans="1:22" ht="29.25" customHeight="1">
      <c r="A474" s="219" t="s">
        <v>104</v>
      </c>
      <c r="B474" s="219"/>
      <c r="C474" s="73">
        <v>409.6512</v>
      </c>
      <c r="D474" s="73">
        <v>409.6512</v>
      </c>
      <c r="E474" s="73">
        <v>409.6512</v>
      </c>
      <c r="F474" s="186"/>
      <c r="G474" s="186"/>
      <c r="H474" s="186"/>
      <c r="I474" s="222"/>
      <c r="J474" s="86"/>
      <c r="K474" s="86"/>
      <c r="L474" s="86"/>
      <c r="M474" s="71"/>
      <c r="N474" s="71"/>
      <c r="O474" s="71"/>
      <c r="P474" s="71"/>
      <c r="Q474" s="71"/>
      <c r="R474" s="71"/>
      <c r="S474" s="71"/>
      <c r="T474" s="71"/>
      <c r="U474" s="71"/>
      <c r="V474" s="71"/>
    </row>
    <row r="475" spans="1:22" ht="18" customHeight="1">
      <c r="A475" s="203" t="s">
        <v>13</v>
      </c>
      <c r="B475" s="203"/>
      <c r="C475" s="73">
        <v>14675.5648</v>
      </c>
      <c r="D475" s="73">
        <v>14675.5648</v>
      </c>
      <c r="E475" s="73">
        <v>14233.99491</v>
      </c>
      <c r="F475" s="186"/>
      <c r="G475" s="186"/>
      <c r="H475" s="186"/>
      <c r="I475" s="222"/>
      <c r="J475" s="86"/>
      <c r="K475" s="86"/>
      <c r="L475" s="86"/>
      <c r="M475" s="71"/>
      <c r="N475" s="71"/>
      <c r="O475" s="71"/>
      <c r="P475" s="71"/>
      <c r="Q475" s="71"/>
      <c r="R475" s="71"/>
      <c r="S475" s="71"/>
      <c r="T475" s="71"/>
      <c r="U475" s="71"/>
      <c r="V475" s="71"/>
    </row>
    <row r="476" spans="1:22" ht="16.5" customHeight="1">
      <c r="A476" s="203" t="s">
        <v>83</v>
      </c>
      <c r="B476" s="203"/>
      <c r="C476" s="73">
        <v>156951</v>
      </c>
      <c r="D476" s="124">
        <v>223521.994</v>
      </c>
      <c r="E476" s="124">
        <v>223521.994</v>
      </c>
      <c r="F476" s="186"/>
      <c r="G476" s="186"/>
      <c r="H476" s="186"/>
      <c r="I476" s="222"/>
      <c r="J476" s="86"/>
      <c r="K476" s="86"/>
      <c r="L476" s="86"/>
      <c r="M476" s="71"/>
      <c r="N476" s="71"/>
      <c r="O476" s="71"/>
      <c r="P476" s="71"/>
      <c r="Q476" s="71"/>
      <c r="R476" s="71"/>
      <c r="S476" s="71"/>
      <c r="T476" s="71"/>
      <c r="U476" s="71"/>
      <c r="V476" s="71"/>
    </row>
    <row r="477" spans="1:22" ht="12.75" customHeight="1">
      <c r="A477" s="203" t="s">
        <v>110</v>
      </c>
      <c r="B477" s="203"/>
      <c r="C477" s="73"/>
      <c r="D477" s="73"/>
      <c r="E477" s="73"/>
      <c r="F477" s="186"/>
      <c r="G477" s="186"/>
      <c r="H477" s="186"/>
      <c r="I477" s="222"/>
      <c r="J477" s="86"/>
      <c r="K477" s="86"/>
      <c r="L477" s="86"/>
      <c r="M477" s="71"/>
      <c r="N477" s="71"/>
      <c r="O477" s="71"/>
      <c r="P477" s="71"/>
      <c r="Q477" s="71"/>
      <c r="R477" s="71"/>
      <c r="S477" s="71"/>
      <c r="T477" s="71"/>
      <c r="U477" s="71"/>
      <c r="V477" s="71"/>
    </row>
    <row r="478" spans="1:22" ht="30">
      <c r="A478" s="80"/>
      <c r="B478" s="93" t="s">
        <v>272</v>
      </c>
      <c r="C478" s="77"/>
      <c r="D478" s="77"/>
      <c r="E478" s="77"/>
      <c r="F478" s="78" t="s">
        <v>49</v>
      </c>
      <c r="G478" s="78" t="s">
        <v>49</v>
      </c>
      <c r="H478" s="78" t="s">
        <v>49</v>
      </c>
      <c r="I478" s="222"/>
      <c r="J478" s="86"/>
      <c r="K478" s="86"/>
      <c r="L478" s="86"/>
      <c r="M478" s="71"/>
      <c r="N478" s="71"/>
      <c r="O478" s="71"/>
      <c r="P478" s="71"/>
      <c r="Q478" s="71"/>
      <c r="R478" s="70"/>
      <c r="S478" s="70"/>
      <c r="T478" s="70"/>
      <c r="U478" s="70"/>
      <c r="V478" s="70"/>
    </row>
    <row r="479" spans="1:22" ht="20.25">
      <c r="A479" s="80"/>
      <c r="B479" s="84" t="s">
        <v>273</v>
      </c>
      <c r="C479" s="77"/>
      <c r="D479" s="77"/>
      <c r="E479" s="77"/>
      <c r="F479" s="78" t="s">
        <v>49</v>
      </c>
      <c r="G479" s="78" t="s">
        <v>49</v>
      </c>
      <c r="H479" s="78" t="s">
        <v>49</v>
      </c>
      <c r="I479" s="223"/>
      <c r="J479" s="86"/>
      <c r="K479" s="86"/>
      <c r="L479" s="86"/>
      <c r="M479" s="71"/>
      <c r="N479" s="71"/>
      <c r="O479" s="71"/>
      <c r="P479" s="71"/>
      <c r="Q479" s="71"/>
      <c r="R479" s="70"/>
      <c r="S479" s="70"/>
      <c r="T479" s="70"/>
      <c r="U479" s="70"/>
      <c r="V479" s="70"/>
    </row>
    <row r="480" spans="1:22" ht="12.75" customHeight="1">
      <c r="A480" s="220" t="s">
        <v>274</v>
      </c>
      <c r="B480" s="220"/>
      <c r="C480" s="220"/>
      <c r="D480" s="220"/>
      <c r="E480" s="220"/>
      <c r="F480" s="220"/>
      <c r="G480" s="220"/>
      <c r="H480" s="220"/>
      <c r="I480" s="220"/>
      <c r="J480" s="63"/>
      <c r="K480" s="63"/>
      <c r="L480" s="63"/>
      <c r="M480" s="64"/>
      <c r="N480" s="64"/>
      <c r="O480" s="64"/>
      <c r="P480" s="62"/>
      <c r="Q480" s="62"/>
      <c r="R480" s="64"/>
      <c r="S480" s="64"/>
      <c r="T480" s="64"/>
      <c r="U480" s="64"/>
      <c r="V480" s="64"/>
    </row>
    <row r="481" spans="1:22" ht="12.75">
      <c r="A481" s="203" t="s">
        <v>40</v>
      </c>
      <c r="B481" s="203"/>
      <c r="C481" s="123">
        <f>C482+C483+C484+C485+C486</f>
        <v>133456.99</v>
      </c>
      <c r="D481" s="123">
        <f>D482+D483+D484+D485+D486</f>
        <v>125593.98999999999</v>
      </c>
      <c r="E481" s="123">
        <f>E482+E483+E484+E485+E486</f>
        <v>125593.98999999999</v>
      </c>
      <c r="F481" s="186"/>
      <c r="G481" s="186"/>
      <c r="H481" s="186"/>
      <c r="I481" s="201"/>
      <c r="J481" s="86"/>
      <c r="K481" s="86"/>
      <c r="L481" s="86"/>
      <c r="M481" s="71"/>
      <c r="N481" s="71"/>
      <c r="O481" s="71"/>
      <c r="P481" s="71"/>
      <c r="Q481" s="71"/>
      <c r="R481" s="70"/>
      <c r="S481" s="70"/>
      <c r="T481" s="70"/>
      <c r="U481" s="70"/>
      <c r="V481" s="70"/>
    </row>
    <row r="482" spans="1:22" ht="12.75" customHeight="1">
      <c r="A482" s="203" t="s">
        <v>6</v>
      </c>
      <c r="B482" s="203"/>
      <c r="C482" s="123">
        <f aca="true" t="shared" si="11" ref="C482:E486">C489+C498</f>
        <v>0</v>
      </c>
      <c r="D482" s="123">
        <f t="shared" si="11"/>
        <v>0</v>
      </c>
      <c r="E482" s="123">
        <f t="shared" si="11"/>
        <v>0</v>
      </c>
      <c r="F482" s="186"/>
      <c r="G482" s="186"/>
      <c r="H482" s="186"/>
      <c r="I482" s="201"/>
      <c r="J482" s="86"/>
      <c r="K482" s="86"/>
      <c r="L482" s="86"/>
      <c r="M482" s="71"/>
      <c r="N482" s="71"/>
      <c r="O482" s="71"/>
      <c r="P482" s="71"/>
      <c r="Q482" s="71"/>
      <c r="R482" s="70"/>
      <c r="S482" s="70"/>
      <c r="T482" s="70"/>
      <c r="U482" s="70"/>
      <c r="V482" s="70"/>
    </row>
    <row r="483" spans="1:22" ht="12.75" customHeight="1">
      <c r="A483" s="203" t="s">
        <v>12</v>
      </c>
      <c r="B483" s="203"/>
      <c r="C483" s="123">
        <f>C490+C499</f>
        <v>33456.99</v>
      </c>
      <c r="D483" s="123">
        <f>D490+D499</f>
        <v>25593.989999999998</v>
      </c>
      <c r="E483" s="123">
        <f t="shared" si="11"/>
        <v>25593.989999999998</v>
      </c>
      <c r="F483" s="186"/>
      <c r="G483" s="186"/>
      <c r="H483" s="186"/>
      <c r="I483" s="201"/>
      <c r="J483" s="86"/>
      <c r="K483" s="86"/>
      <c r="L483" s="86"/>
      <c r="M483" s="71"/>
      <c r="N483" s="71"/>
      <c r="O483" s="71"/>
      <c r="P483" s="71"/>
      <c r="Q483" s="71"/>
      <c r="R483" s="70"/>
      <c r="S483" s="70"/>
      <c r="T483" s="70"/>
      <c r="U483" s="70"/>
      <c r="V483" s="70"/>
    </row>
    <row r="484" spans="1:22" ht="12.75" customHeight="1">
      <c r="A484" s="203" t="s">
        <v>13</v>
      </c>
      <c r="B484" s="203"/>
      <c r="C484" s="123">
        <f t="shared" si="11"/>
        <v>0</v>
      </c>
      <c r="D484" s="123">
        <f t="shared" si="11"/>
        <v>0</v>
      </c>
      <c r="E484" s="123">
        <f t="shared" si="11"/>
        <v>0</v>
      </c>
      <c r="F484" s="186"/>
      <c r="G484" s="186"/>
      <c r="H484" s="186"/>
      <c r="I484" s="201"/>
      <c r="J484" s="86"/>
      <c r="K484" s="86"/>
      <c r="L484" s="86"/>
      <c r="M484" s="71"/>
      <c r="N484" s="71"/>
      <c r="O484" s="71"/>
      <c r="P484" s="71"/>
      <c r="Q484" s="71"/>
      <c r="R484" s="70"/>
      <c r="S484" s="70"/>
      <c r="T484" s="70"/>
      <c r="U484" s="70"/>
      <c r="V484" s="70"/>
    </row>
    <row r="485" spans="1:22" ht="12.75" customHeight="1">
      <c r="A485" s="203" t="s">
        <v>83</v>
      </c>
      <c r="B485" s="203"/>
      <c r="C485" s="123">
        <f t="shared" si="11"/>
        <v>100000</v>
      </c>
      <c r="D485" s="123">
        <f t="shared" si="11"/>
        <v>100000</v>
      </c>
      <c r="E485" s="123">
        <f t="shared" si="11"/>
        <v>100000</v>
      </c>
      <c r="F485" s="186"/>
      <c r="G485" s="186"/>
      <c r="H485" s="186"/>
      <c r="I485" s="201"/>
      <c r="J485" s="86"/>
      <c r="K485" s="86"/>
      <c r="L485" s="86"/>
      <c r="M485" s="71"/>
      <c r="N485" s="71"/>
      <c r="O485" s="71"/>
      <c r="P485" s="71"/>
      <c r="Q485" s="71"/>
      <c r="R485" s="70"/>
      <c r="S485" s="70"/>
      <c r="T485" s="70"/>
      <c r="U485" s="70"/>
      <c r="V485" s="70"/>
    </row>
    <row r="486" spans="1:22" ht="12.75" customHeight="1">
      <c r="A486" s="203" t="s">
        <v>110</v>
      </c>
      <c r="B486" s="203"/>
      <c r="C486" s="123">
        <f t="shared" si="11"/>
        <v>0</v>
      </c>
      <c r="D486" s="123">
        <f t="shared" si="11"/>
        <v>0</v>
      </c>
      <c r="E486" s="123">
        <f t="shared" si="11"/>
        <v>0</v>
      </c>
      <c r="F486" s="186"/>
      <c r="G486" s="186"/>
      <c r="H486" s="186"/>
      <c r="I486" s="201"/>
      <c r="J486" s="86"/>
      <c r="K486" s="86"/>
      <c r="L486" s="86"/>
      <c r="M486" s="71"/>
      <c r="N486" s="71"/>
      <c r="O486" s="71"/>
      <c r="P486" s="71"/>
      <c r="Q486" s="71"/>
      <c r="R486" s="70"/>
      <c r="S486" s="70"/>
      <c r="T486" s="70"/>
      <c r="U486" s="70"/>
      <c r="V486" s="70"/>
    </row>
    <row r="487" spans="1:22" ht="73.5" customHeight="1">
      <c r="A487" s="104" t="s">
        <v>275</v>
      </c>
      <c r="B487" s="83" t="s">
        <v>276</v>
      </c>
      <c r="C487" s="77"/>
      <c r="D487" s="77"/>
      <c r="E487" s="77"/>
      <c r="F487" s="186" t="s">
        <v>277</v>
      </c>
      <c r="G487" s="186"/>
      <c r="H487" s="125"/>
      <c r="I487" s="201" t="s">
        <v>535</v>
      </c>
      <c r="J487" s="86"/>
      <c r="K487" s="86"/>
      <c r="L487" s="86"/>
      <c r="M487" s="71"/>
      <c r="N487" s="71"/>
      <c r="O487" s="71"/>
      <c r="P487" s="71"/>
      <c r="Q487" s="71"/>
      <c r="R487" s="70"/>
      <c r="S487" s="70"/>
      <c r="T487" s="70"/>
      <c r="U487" s="70"/>
      <c r="V487" s="70"/>
    </row>
    <row r="488" spans="1:22" ht="12.75">
      <c r="A488" s="188" t="s">
        <v>40</v>
      </c>
      <c r="B488" s="188"/>
      <c r="C488" s="77">
        <f>C489+C490+C491+C492+C493</f>
        <v>126000</v>
      </c>
      <c r="D488" s="77">
        <f>D489+D490+D491+D492+D493</f>
        <v>118137</v>
      </c>
      <c r="E488" s="77">
        <f>E489+E490+E491+E492+E493</f>
        <v>118137</v>
      </c>
      <c r="F488" s="186"/>
      <c r="G488" s="186"/>
      <c r="H488" s="218"/>
      <c r="I488" s="201"/>
      <c r="J488" s="86"/>
      <c r="K488" s="86"/>
      <c r="L488" s="86"/>
      <c r="M488" s="71"/>
      <c r="N488" s="71"/>
      <c r="O488" s="71"/>
      <c r="P488" s="71"/>
      <c r="Q488" s="71"/>
      <c r="R488" s="70"/>
      <c r="S488" s="70"/>
      <c r="T488" s="70"/>
      <c r="U488" s="70"/>
      <c r="V488" s="70"/>
    </row>
    <row r="489" spans="1:22" ht="12.75" customHeight="1">
      <c r="A489" s="188" t="s">
        <v>6</v>
      </c>
      <c r="B489" s="188"/>
      <c r="C489" s="77">
        <v>0</v>
      </c>
      <c r="D489" s="77">
        <v>0</v>
      </c>
      <c r="E489" s="77">
        <v>0</v>
      </c>
      <c r="F489" s="186"/>
      <c r="G489" s="186"/>
      <c r="H489" s="218"/>
      <c r="I489" s="201"/>
      <c r="J489" s="86"/>
      <c r="K489" s="86"/>
      <c r="L489" s="86"/>
      <c r="M489" s="71"/>
      <c r="N489" s="71"/>
      <c r="O489" s="71"/>
      <c r="P489" s="71"/>
      <c r="Q489" s="71"/>
      <c r="R489" s="70"/>
      <c r="S489" s="70"/>
      <c r="T489" s="70"/>
      <c r="U489" s="70"/>
      <c r="V489" s="70"/>
    </row>
    <row r="490" spans="1:22" ht="12.75" customHeight="1">
      <c r="A490" s="188" t="s">
        <v>12</v>
      </c>
      <c r="B490" s="188"/>
      <c r="C490" s="77">
        <v>26000</v>
      </c>
      <c r="D490" s="77">
        <v>18137</v>
      </c>
      <c r="E490" s="77">
        <v>18137</v>
      </c>
      <c r="F490" s="186"/>
      <c r="G490" s="186"/>
      <c r="H490" s="218"/>
      <c r="I490" s="201"/>
      <c r="J490" s="86"/>
      <c r="K490" s="86"/>
      <c r="L490" s="86"/>
      <c r="M490" s="71"/>
      <c r="N490" s="71"/>
      <c r="O490" s="71"/>
      <c r="P490" s="71"/>
      <c r="Q490" s="71"/>
      <c r="R490" s="70"/>
      <c r="S490" s="70"/>
      <c r="T490" s="70"/>
      <c r="U490" s="70"/>
      <c r="V490" s="70"/>
    </row>
    <row r="491" spans="1:22" ht="12.75" customHeight="1">
      <c r="A491" s="188" t="s">
        <v>13</v>
      </c>
      <c r="B491" s="188"/>
      <c r="C491" s="77">
        <v>0</v>
      </c>
      <c r="D491" s="77">
        <v>0</v>
      </c>
      <c r="E491" s="77">
        <v>0</v>
      </c>
      <c r="F491" s="186"/>
      <c r="G491" s="186"/>
      <c r="H491" s="218"/>
      <c r="I491" s="201"/>
      <c r="J491" s="86"/>
      <c r="K491" s="86"/>
      <c r="L491" s="86"/>
      <c r="M491" s="71"/>
      <c r="N491" s="71"/>
      <c r="O491" s="71"/>
      <c r="P491" s="71"/>
      <c r="Q491" s="71"/>
      <c r="R491" s="70"/>
      <c r="S491" s="70"/>
      <c r="T491" s="70"/>
      <c r="U491" s="70"/>
      <c r="V491" s="70"/>
    </row>
    <row r="492" spans="1:22" ht="12.75" customHeight="1">
      <c r="A492" s="188" t="s">
        <v>83</v>
      </c>
      <c r="B492" s="188"/>
      <c r="C492" s="77">
        <v>100000</v>
      </c>
      <c r="D492" s="77">
        <v>100000</v>
      </c>
      <c r="E492" s="77">
        <v>100000</v>
      </c>
      <c r="F492" s="186"/>
      <c r="G492" s="186"/>
      <c r="H492" s="218"/>
      <c r="I492" s="201"/>
      <c r="J492" s="86"/>
      <c r="K492" s="86"/>
      <c r="L492" s="86"/>
      <c r="M492" s="71"/>
      <c r="N492" s="71"/>
      <c r="O492" s="71"/>
      <c r="P492" s="71"/>
      <c r="Q492" s="71"/>
      <c r="R492" s="70"/>
      <c r="S492" s="70"/>
      <c r="T492" s="70"/>
      <c r="U492" s="70"/>
      <c r="V492" s="70"/>
    </row>
    <row r="493" spans="1:22" ht="12.75" customHeight="1">
      <c r="A493" s="188" t="s">
        <v>110</v>
      </c>
      <c r="B493" s="188"/>
      <c r="C493" s="77">
        <v>0</v>
      </c>
      <c r="D493" s="77">
        <v>0</v>
      </c>
      <c r="E493" s="77">
        <v>0</v>
      </c>
      <c r="F493" s="186"/>
      <c r="G493" s="186"/>
      <c r="H493" s="218"/>
      <c r="I493" s="201"/>
      <c r="J493" s="86"/>
      <c r="K493" s="86"/>
      <c r="L493" s="86"/>
      <c r="M493" s="71"/>
      <c r="N493" s="71"/>
      <c r="O493" s="71"/>
      <c r="P493" s="71"/>
      <c r="Q493" s="71"/>
      <c r="R493" s="70"/>
      <c r="S493" s="70"/>
      <c r="T493" s="70"/>
      <c r="U493" s="70"/>
      <c r="V493" s="70"/>
    </row>
    <row r="494" spans="1:22" ht="37.5" customHeight="1">
      <c r="A494" s="80"/>
      <c r="B494" s="93" t="s">
        <v>272</v>
      </c>
      <c r="C494" s="77"/>
      <c r="D494" s="77"/>
      <c r="E494" s="77"/>
      <c r="F494" s="78" t="s">
        <v>4</v>
      </c>
      <c r="G494" s="78" t="s">
        <v>278</v>
      </c>
      <c r="H494" s="78"/>
      <c r="I494" s="78"/>
      <c r="J494" s="86"/>
      <c r="K494" s="86"/>
      <c r="L494" s="86"/>
      <c r="M494" s="71"/>
      <c r="N494" s="71"/>
      <c r="O494" s="71"/>
      <c r="P494" s="71"/>
      <c r="Q494" s="71"/>
      <c r="R494" s="70"/>
      <c r="S494" s="70"/>
      <c r="T494" s="70"/>
      <c r="U494" s="70"/>
      <c r="V494" s="70"/>
    </row>
    <row r="495" spans="1:22" ht="30" customHeight="1">
      <c r="A495" s="80"/>
      <c r="B495" s="84" t="s">
        <v>273</v>
      </c>
      <c r="C495" s="77"/>
      <c r="D495" s="77"/>
      <c r="E495" s="77"/>
      <c r="F495" s="78" t="s">
        <v>4</v>
      </c>
      <c r="G495" s="78" t="s">
        <v>279</v>
      </c>
      <c r="H495" s="78"/>
      <c r="I495" s="78"/>
      <c r="J495" s="86"/>
      <c r="K495" s="86"/>
      <c r="L495" s="86"/>
      <c r="M495" s="71"/>
      <c r="N495" s="71"/>
      <c r="O495" s="71"/>
      <c r="P495" s="71"/>
      <c r="Q495" s="71"/>
      <c r="R495" s="70"/>
      <c r="S495" s="70"/>
      <c r="T495" s="70"/>
      <c r="U495" s="70"/>
      <c r="V495" s="70"/>
    </row>
    <row r="496" spans="1:22" ht="73.5" customHeight="1">
      <c r="A496" s="104" t="s">
        <v>280</v>
      </c>
      <c r="B496" s="83" t="s">
        <v>281</v>
      </c>
      <c r="C496" s="77"/>
      <c r="D496" s="77"/>
      <c r="E496" s="77"/>
      <c r="F496" s="186" t="s">
        <v>277</v>
      </c>
      <c r="G496" s="186"/>
      <c r="H496" s="125"/>
      <c r="I496" s="201"/>
      <c r="J496" s="86"/>
      <c r="K496" s="86"/>
      <c r="L496" s="86"/>
      <c r="M496" s="71"/>
      <c r="N496" s="71"/>
      <c r="O496" s="71"/>
      <c r="P496" s="71"/>
      <c r="Q496" s="71"/>
      <c r="R496" s="70"/>
      <c r="S496" s="70"/>
      <c r="T496" s="70"/>
      <c r="U496" s="70"/>
      <c r="V496" s="70"/>
    </row>
    <row r="497" spans="1:22" ht="12.75">
      <c r="A497" s="188" t="s">
        <v>40</v>
      </c>
      <c r="B497" s="188"/>
      <c r="C497" s="77">
        <f>C498+C499+C500+C501+C502</f>
        <v>7456.99</v>
      </c>
      <c r="D497" s="77">
        <f>D498+D499+D500+D501+D502</f>
        <v>7456.99</v>
      </c>
      <c r="E497" s="77">
        <f>E498+E499+E500+E501+E502</f>
        <v>7456.99</v>
      </c>
      <c r="F497" s="186"/>
      <c r="G497" s="186"/>
      <c r="H497" s="218"/>
      <c r="I497" s="201"/>
      <c r="J497" s="86"/>
      <c r="K497" s="86"/>
      <c r="L497" s="86"/>
      <c r="M497" s="71"/>
      <c r="N497" s="71"/>
      <c r="O497" s="71"/>
      <c r="P497" s="71"/>
      <c r="Q497" s="71"/>
      <c r="R497" s="70"/>
      <c r="S497" s="70"/>
      <c r="T497" s="70"/>
      <c r="U497" s="70"/>
      <c r="V497" s="70"/>
    </row>
    <row r="498" spans="1:22" ht="12.75" customHeight="1">
      <c r="A498" s="188" t="s">
        <v>6</v>
      </c>
      <c r="B498" s="188"/>
      <c r="C498" s="77">
        <v>0</v>
      </c>
      <c r="D498" s="77">
        <v>0</v>
      </c>
      <c r="E498" s="77">
        <v>0</v>
      </c>
      <c r="F498" s="186"/>
      <c r="G498" s="186"/>
      <c r="H498" s="218"/>
      <c r="I498" s="201"/>
      <c r="J498" s="86"/>
      <c r="K498" s="86"/>
      <c r="L498" s="86"/>
      <c r="M498" s="71"/>
      <c r="N498" s="71"/>
      <c r="O498" s="71"/>
      <c r="P498" s="71"/>
      <c r="Q498" s="71"/>
      <c r="R498" s="70"/>
      <c r="S498" s="70"/>
      <c r="T498" s="70"/>
      <c r="U498" s="70"/>
      <c r="V498" s="70"/>
    </row>
    <row r="499" spans="1:22" ht="12.75" customHeight="1">
      <c r="A499" s="188" t="s">
        <v>12</v>
      </c>
      <c r="B499" s="188"/>
      <c r="C499" s="77">
        <v>7456.99</v>
      </c>
      <c r="D499" s="77">
        <v>7456.99</v>
      </c>
      <c r="E499" s="77">
        <v>7456.99</v>
      </c>
      <c r="F499" s="186"/>
      <c r="G499" s="186"/>
      <c r="H499" s="218"/>
      <c r="I499" s="201"/>
      <c r="J499" s="86"/>
      <c r="K499" s="86"/>
      <c r="L499" s="86"/>
      <c r="M499" s="71"/>
      <c r="N499" s="71"/>
      <c r="O499" s="71"/>
      <c r="P499" s="71"/>
      <c r="Q499" s="71"/>
      <c r="R499" s="70"/>
      <c r="S499" s="70"/>
      <c r="T499" s="70"/>
      <c r="U499" s="70"/>
      <c r="V499" s="70"/>
    </row>
    <row r="500" spans="1:22" ht="12.75" customHeight="1">
      <c r="A500" s="188" t="s">
        <v>13</v>
      </c>
      <c r="B500" s="188"/>
      <c r="C500" s="77">
        <v>0</v>
      </c>
      <c r="D500" s="77">
        <v>0</v>
      </c>
      <c r="E500" s="77">
        <v>0</v>
      </c>
      <c r="F500" s="186"/>
      <c r="G500" s="186"/>
      <c r="H500" s="218"/>
      <c r="I500" s="201"/>
      <c r="J500" s="86"/>
      <c r="K500" s="86"/>
      <c r="L500" s="86"/>
      <c r="M500" s="71"/>
      <c r="N500" s="71"/>
      <c r="O500" s="71"/>
      <c r="P500" s="71"/>
      <c r="Q500" s="71"/>
      <c r="R500" s="70"/>
      <c r="S500" s="70"/>
      <c r="T500" s="70"/>
      <c r="U500" s="70"/>
      <c r="V500" s="70"/>
    </row>
    <row r="501" spans="1:22" ht="12.75" customHeight="1">
      <c r="A501" s="188" t="s">
        <v>83</v>
      </c>
      <c r="B501" s="188"/>
      <c r="C501" s="77">
        <v>0</v>
      </c>
      <c r="D501" s="77">
        <v>0</v>
      </c>
      <c r="E501" s="77">
        <v>0</v>
      </c>
      <c r="F501" s="186"/>
      <c r="G501" s="186"/>
      <c r="H501" s="218"/>
      <c r="I501" s="201"/>
      <c r="J501" s="86"/>
      <c r="K501" s="86"/>
      <c r="L501" s="86"/>
      <c r="M501" s="71"/>
      <c r="N501" s="71"/>
      <c r="O501" s="71"/>
      <c r="P501" s="71"/>
      <c r="Q501" s="71"/>
      <c r="R501" s="70"/>
      <c r="S501" s="70"/>
      <c r="T501" s="70"/>
      <c r="U501" s="70"/>
      <c r="V501" s="70"/>
    </row>
    <row r="502" spans="1:22" ht="12.75" customHeight="1">
      <c r="A502" s="188" t="s">
        <v>110</v>
      </c>
      <c r="B502" s="188"/>
      <c r="C502" s="77">
        <v>0</v>
      </c>
      <c r="D502" s="77">
        <v>0</v>
      </c>
      <c r="E502" s="77">
        <v>0</v>
      </c>
      <c r="F502" s="186"/>
      <c r="G502" s="186"/>
      <c r="H502" s="218"/>
      <c r="I502" s="201"/>
      <c r="J502" s="86"/>
      <c r="K502" s="86"/>
      <c r="L502" s="86"/>
      <c r="M502" s="71"/>
      <c r="N502" s="71"/>
      <c r="O502" s="71"/>
      <c r="P502" s="71"/>
      <c r="Q502" s="71"/>
      <c r="R502" s="70"/>
      <c r="S502" s="70"/>
      <c r="T502" s="70"/>
      <c r="U502" s="70"/>
      <c r="V502" s="70"/>
    </row>
    <row r="503" spans="1:22" ht="12.75" customHeight="1">
      <c r="A503" s="216" t="s">
        <v>282</v>
      </c>
      <c r="B503" s="216"/>
      <c r="C503" s="216"/>
      <c r="D503" s="216"/>
      <c r="E503" s="216"/>
      <c r="F503" s="216"/>
      <c r="G503" s="216"/>
      <c r="H503" s="216"/>
      <c r="I503" s="216"/>
      <c r="J503" s="63"/>
      <c r="K503" s="63"/>
      <c r="L503" s="63"/>
      <c r="M503" s="64"/>
      <c r="N503" s="64"/>
      <c r="O503" s="64"/>
      <c r="P503" s="62"/>
      <c r="Q503" s="62"/>
      <c r="R503" s="64"/>
      <c r="S503" s="64"/>
      <c r="T503" s="64"/>
      <c r="U503" s="64"/>
      <c r="V503" s="64"/>
    </row>
    <row r="504" spans="1:22" ht="12.75" customHeight="1">
      <c r="A504" s="203" t="s">
        <v>40</v>
      </c>
      <c r="B504" s="203"/>
      <c r="C504" s="123">
        <f>C505+C506+C507+C509+C508</f>
        <v>148930.49</v>
      </c>
      <c r="D504" s="123">
        <f>D505+D506+D507+D509+D508</f>
        <v>145574.82</v>
      </c>
      <c r="E504" s="123">
        <f>E505+E506+E507+E509+E508</f>
        <v>145574.82</v>
      </c>
      <c r="F504" s="186"/>
      <c r="G504" s="186"/>
      <c r="H504" s="186"/>
      <c r="I504" s="217" t="s">
        <v>283</v>
      </c>
      <c r="J504" s="86"/>
      <c r="K504" s="86"/>
      <c r="L504" s="86"/>
      <c r="M504" s="71"/>
      <c r="N504" s="71"/>
      <c r="O504" s="71"/>
      <c r="P504" s="71"/>
      <c r="Q504" s="71"/>
      <c r="R504" s="70"/>
      <c r="S504" s="70"/>
      <c r="T504" s="70"/>
      <c r="U504" s="70"/>
      <c r="V504" s="70"/>
    </row>
    <row r="505" spans="1:22" ht="12.75" customHeight="1">
      <c r="A505" s="203" t="s">
        <v>6</v>
      </c>
      <c r="B505" s="203"/>
      <c r="C505" s="123">
        <f>C512</f>
        <v>0</v>
      </c>
      <c r="D505" s="123">
        <f>D512</f>
        <v>0</v>
      </c>
      <c r="E505" s="123">
        <f>E512</f>
        <v>0</v>
      </c>
      <c r="F505" s="186"/>
      <c r="G505" s="186"/>
      <c r="H505" s="186"/>
      <c r="I505" s="217"/>
      <c r="J505" s="86"/>
      <c r="K505" s="86"/>
      <c r="L505" s="86"/>
      <c r="M505" s="71"/>
      <c r="N505" s="71"/>
      <c r="O505" s="71"/>
      <c r="P505" s="71"/>
      <c r="Q505" s="71"/>
      <c r="R505" s="70"/>
      <c r="S505" s="70"/>
      <c r="T505" s="70"/>
      <c r="U505" s="70"/>
      <c r="V505" s="70"/>
    </row>
    <row r="506" spans="1:22" ht="12.75" customHeight="1">
      <c r="A506" s="203" t="s">
        <v>12</v>
      </c>
      <c r="B506" s="203"/>
      <c r="C506" s="123">
        <v>148930.49</v>
      </c>
      <c r="D506" s="123">
        <v>145574.82</v>
      </c>
      <c r="E506" s="123">
        <v>145574.82</v>
      </c>
      <c r="F506" s="186"/>
      <c r="G506" s="186"/>
      <c r="H506" s="186"/>
      <c r="I506" s="217"/>
      <c r="J506" s="86"/>
      <c r="K506" s="86"/>
      <c r="L506" s="86"/>
      <c r="M506" s="71"/>
      <c r="N506" s="71"/>
      <c r="O506" s="71"/>
      <c r="P506" s="71"/>
      <c r="Q506" s="71"/>
      <c r="R506" s="70"/>
      <c r="S506" s="70"/>
      <c r="T506" s="70"/>
      <c r="U506" s="70"/>
      <c r="V506" s="70"/>
    </row>
    <row r="507" spans="1:22" ht="12.75" customHeight="1">
      <c r="A507" s="203" t="s">
        <v>13</v>
      </c>
      <c r="B507" s="203"/>
      <c r="C507" s="123">
        <f aca="true" t="shared" si="12" ref="C507:E509">C514</f>
        <v>0</v>
      </c>
      <c r="D507" s="123">
        <f t="shared" si="12"/>
        <v>0</v>
      </c>
      <c r="E507" s="123">
        <f t="shared" si="12"/>
        <v>0</v>
      </c>
      <c r="F507" s="186"/>
      <c r="G507" s="186"/>
      <c r="H507" s="186"/>
      <c r="I507" s="217"/>
      <c r="J507" s="86"/>
      <c r="K507" s="86"/>
      <c r="L507" s="86"/>
      <c r="M507" s="71"/>
      <c r="N507" s="71"/>
      <c r="O507" s="71"/>
      <c r="P507" s="71"/>
      <c r="Q507" s="71"/>
      <c r="R507" s="70"/>
      <c r="S507" s="70"/>
      <c r="T507" s="70"/>
      <c r="U507" s="70"/>
      <c r="V507" s="70"/>
    </row>
    <row r="508" spans="1:22" ht="12.75" customHeight="1">
      <c r="A508" s="203" t="s">
        <v>83</v>
      </c>
      <c r="B508" s="203"/>
      <c r="C508" s="123">
        <f t="shared" si="12"/>
        <v>0</v>
      </c>
      <c r="D508" s="123">
        <f t="shared" si="12"/>
        <v>0</v>
      </c>
      <c r="E508" s="123">
        <f t="shared" si="12"/>
        <v>0</v>
      </c>
      <c r="F508" s="186"/>
      <c r="G508" s="186"/>
      <c r="H508" s="186"/>
      <c r="I508" s="217"/>
      <c r="J508" s="86"/>
      <c r="K508" s="86"/>
      <c r="L508" s="86"/>
      <c r="M508" s="71"/>
      <c r="N508" s="71"/>
      <c r="O508" s="71"/>
      <c r="P508" s="71"/>
      <c r="Q508" s="71"/>
      <c r="R508" s="70"/>
      <c r="S508" s="70"/>
      <c r="T508" s="70"/>
      <c r="U508" s="70"/>
      <c r="V508" s="70"/>
    </row>
    <row r="509" spans="1:22" ht="12.75" customHeight="1">
      <c r="A509" s="203" t="s">
        <v>110</v>
      </c>
      <c r="B509" s="203"/>
      <c r="C509" s="123">
        <f t="shared" si="12"/>
        <v>0</v>
      </c>
      <c r="D509" s="123">
        <f t="shared" si="12"/>
        <v>0</v>
      </c>
      <c r="E509" s="123">
        <f t="shared" si="12"/>
        <v>0</v>
      </c>
      <c r="F509" s="186"/>
      <c r="G509" s="186"/>
      <c r="H509" s="186"/>
      <c r="I509" s="217"/>
      <c r="J509" s="86"/>
      <c r="K509" s="86"/>
      <c r="L509" s="86"/>
      <c r="M509" s="71"/>
      <c r="N509" s="71"/>
      <c r="O509" s="71"/>
      <c r="P509" s="71"/>
      <c r="Q509" s="71"/>
      <c r="R509" s="70"/>
      <c r="S509" s="70"/>
      <c r="T509" s="70"/>
      <c r="U509" s="70"/>
      <c r="V509" s="70"/>
    </row>
    <row r="510" spans="1:22" ht="33" customHeight="1">
      <c r="A510" s="104" t="s">
        <v>284</v>
      </c>
      <c r="B510" s="83" t="s">
        <v>502</v>
      </c>
      <c r="C510" s="77"/>
      <c r="D510" s="77"/>
      <c r="E510" s="77"/>
      <c r="F510" s="186" t="s">
        <v>285</v>
      </c>
      <c r="G510" s="186" t="s">
        <v>286</v>
      </c>
      <c r="H510" s="186"/>
      <c r="I510" s="186"/>
      <c r="J510" s="86"/>
      <c r="K510" s="86"/>
      <c r="L510" s="86"/>
      <c r="M510" s="71"/>
      <c r="N510" s="71"/>
      <c r="O510" s="71"/>
      <c r="P510" s="71"/>
      <c r="Q510" s="71"/>
      <c r="R510" s="70"/>
      <c r="S510" s="70"/>
      <c r="T510" s="70"/>
      <c r="U510" s="70"/>
      <c r="V510" s="70"/>
    </row>
    <row r="511" spans="1:22" ht="12.75">
      <c r="A511" s="188" t="s">
        <v>40</v>
      </c>
      <c r="B511" s="188"/>
      <c r="C511" s="77">
        <f>C512+C513+C514+C515+C516</f>
        <v>148930.49</v>
      </c>
      <c r="D511" s="77">
        <f>D512+D513+D514+D515+D516</f>
        <v>145574.82</v>
      </c>
      <c r="E511" s="77">
        <f>E512+E513+E514+E515+E516</f>
        <v>145574.82</v>
      </c>
      <c r="F511" s="186"/>
      <c r="G511" s="186"/>
      <c r="H511" s="186"/>
      <c r="I511" s="186"/>
      <c r="J511" s="86"/>
      <c r="K511" s="86"/>
      <c r="L511" s="86"/>
      <c r="M511" s="71"/>
      <c r="N511" s="71"/>
      <c r="O511" s="71"/>
      <c r="P511" s="71"/>
      <c r="Q511" s="71"/>
      <c r="R511" s="70"/>
      <c r="S511" s="70"/>
      <c r="T511" s="70"/>
      <c r="U511" s="70"/>
      <c r="V511" s="70"/>
    </row>
    <row r="512" spans="1:22" ht="12.75" customHeight="1">
      <c r="A512" s="188" t="s">
        <v>6</v>
      </c>
      <c r="B512" s="188"/>
      <c r="C512" s="77">
        <v>0</v>
      </c>
      <c r="D512" s="77">
        <v>0</v>
      </c>
      <c r="E512" s="77">
        <v>0</v>
      </c>
      <c r="F512" s="186"/>
      <c r="G512" s="186"/>
      <c r="H512" s="186"/>
      <c r="I512" s="186"/>
      <c r="J512" s="86"/>
      <c r="K512" s="86"/>
      <c r="L512" s="86"/>
      <c r="M512" s="71"/>
      <c r="N512" s="71"/>
      <c r="O512" s="71"/>
      <c r="P512" s="71"/>
      <c r="Q512" s="71"/>
      <c r="R512" s="70"/>
      <c r="S512" s="70"/>
      <c r="T512" s="70"/>
      <c r="U512" s="70"/>
      <c r="V512" s="70"/>
    </row>
    <row r="513" spans="1:22" ht="12.75" customHeight="1">
      <c r="A513" s="188" t="s">
        <v>12</v>
      </c>
      <c r="B513" s="188"/>
      <c r="C513" s="77">
        <v>148930.49</v>
      </c>
      <c r="D513" s="77">
        <v>145574.82</v>
      </c>
      <c r="E513" s="77">
        <v>145574.82</v>
      </c>
      <c r="F513" s="186"/>
      <c r="G513" s="186"/>
      <c r="H513" s="186"/>
      <c r="I513" s="186"/>
      <c r="J513" s="86"/>
      <c r="K513" s="86"/>
      <c r="L513" s="86"/>
      <c r="M513" s="71"/>
      <c r="N513" s="71"/>
      <c r="O513" s="71"/>
      <c r="P513" s="71"/>
      <c r="Q513" s="71"/>
      <c r="R513" s="70"/>
      <c r="S513" s="70"/>
      <c r="T513" s="70"/>
      <c r="U513" s="70"/>
      <c r="V513" s="70"/>
    </row>
    <row r="514" spans="1:22" ht="12.75" customHeight="1">
      <c r="A514" s="188" t="s">
        <v>13</v>
      </c>
      <c r="B514" s="188"/>
      <c r="C514" s="77">
        <v>0</v>
      </c>
      <c r="D514" s="77">
        <v>0</v>
      </c>
      <c r="E514" s="77">
        <v>0</v>
      </c>
      <c r="F514" s="186"/>
      <c r="G514" s="186"/>
      <c r="H514" s="186"/>
      <c r="I514" s="186"/>
      <c r="J514" s="86"/>
      <c r="K514" s="86"/>
      <c r="L514" s="86"/>
      <c r="M514" s="71"/>
      <c r="N514" s="71"/>
      <c r="O514" s="71"/>
      <c r="P514" s="71"/>
      <c r="Q514" s="71"/>
      <c r="R514" s="70"/>
      <c r="S514" s="70"/>
      <c r="T514" s="70"/>
      <c r="U514" s="70"/>
      <c r="V514" s="70"/>
    </row>
    <row r="515" spans="1:22" ht="12.75" customHeight="1">
      <c r="A515" s="188" t="s">
        <v>83</v>
      </c>
      <c r="B515" s="188"/>
      <c r="C515" s="77">
        <v>0</v>
      </c>
      <c r="D515" s="77">
        <v>0</v>
      </c>
      <c r="E515" s="77">
        <v>0</v>
      </c>
      <c r="F515" s="186"/>
      <c r="G515" s="186"/>
      <c r="H515" s="186"/>
      <c r="I515" s="186"/>
      <c r="J515" s="86"/>
      <c r="K515" s="86"/>
      <c r="L515" s="86"/>
      <c r="M515" s="71"/>
      <c r="N515" s="71"/>
      <c r="O515" s="71"/>
      <c r="P515" s="71"/>
      <c r="Q515" s="71"/>
      <c r="R515" s="70"/>
      <c r="S515" s="70"/>
      <c r="T515" s="70"/>
      <c r="U515" s="70"/>
      <c r="V515" s="70"/>
    </row>
    <row r="516" spans="1:22" ht="12.75" customHeight="1">
      <c r="A516" s="188" t="s">
        <v>110</v>
      </c>
      <c r="B516" s="188"/>
      <c r="C516" s="77">
        <v>0</v>
      </c>
      <c r="D516" s="77">
        <v>0</v>
      </c>
      <c r="E516" s="77">
        <v>0</v>
      </c>
      <c r="F516" s="186"/>
      <c r="G516" s="186"/>
      <c r="H516" s="186"/>
      <c r="I516" s="186"/>
      <c r="J516" s="86"/>
      <c r="K516" s="86"/>
      <c r="L516" s="86"/>
      <c r="M516" s="71"/>
      <c r="N516" s="71"/>
      <c r="O516" s="71"/>
      <c r="P516" s="71"/>
      <c r="Q516" s="71"/>
      <c r="R516" s="70"/>
      <c r="S516" s="70"/>
      <c r="T516" s="70"/>
      <c r="U516" s="70"/>
      <c r="V516" s="70"/>
    </row>
    <row r="517" spans="1:22" ht="12.75" customHeight="1">
      <c r="A517" s="208" t="s">
        <v>287</v>
      </c>
      <c r="B517" s="208"/>
      <c r="C517" s="208"/>
      <c r="D517" s="208"/>
      <c r="E517" s="208"/>
      <c r="F517" s="208"/>
      <c r="G517" s="208"/>
      <c r="H517" s="208"/>
      <c r="I517" s="208"/>
      <c r="J517" s="86"/>
      <c r="K517" s="86"/>
      <c r="L517" s="86"/>
      <c r="M517" s="71"/>
      <c r="N517" s="71"/>
      <c r="O517" s="71"/>
      <c r="P517" s="71"/>
      <c r="Q517" s="71"/>
      <c r="R517" s="71"/>
      <c r="S517" s="71"/>
      <c r="T517" s="71"/>
      <c r="U517" s="71"/>
      <c r="V517" s="71"/>
    </row>
    <row r="518" spans="1:22" ht="12.75" customHeight="1">
      <c r="A518" s="203" t="s">
        <v>40</v>
      </c>
      <c r="B518" s="203"/>
      <c r="C518" s="101">
        <f>C519+C520+C521+C522+C523</f>
        <v>437832.89</v>
      </c>
      <c r="D518" s="101">
        <f>D519+D520+D521+D522+D523</f>
        <v>415268.53243</v>
      </c>
      <c r="E518" s="101">
        <f>E519+E520+E521+E522+E523</f>
        <v>415268.53243</v>
      </c>
      <c r="F518" s="209">
        <v>2015</v>
      </c>
      <c r="G518" s="209">
        <v>2018</v>
      </c>
      <c r="H518" s="209"/>
      <c r="I518" s="209"/>
      <c r="J518" s="86"/>
      <c r="K518" s="86"/>
      <c r="L518" s="86"/>
      <c r="M518" s="71"/>
      <c r="N518" s="71"/>
      <c r="O518" s="71"/>
      <c r="P518" s="71"/>
      <c r="Q518" s="71"/>
      <c r="R518" s="71"/>
      <c r="S518" s="71"/>
      <c r="T518" s="71"/>
      <c r="U518" s="71"/>
      <c r="V518" s="71"/>
    </row>
    <row r="519" spans="1:22" ht="12.75" customHeight="1">
      <c r="A519" s="203" t="s">
        <v>6</v>
      </c>
      <c r="B519" s="203"/>
      <c r="C519" s="101">
        <f aca="true" t="shared" si="13" ref="C519:E523">C526+C534+C543+C550</f>
        <v>13905</v>
      </c>
      <c r="D519" s="101">
        <f t="shared" si="13"/>
        <v>13905</v>
      </c>
      <c r="E519" s="101">
        <f t="shared" si="13"/>
        <v>13905</v>
      </c>
      <c r="F519" s="204"/>
      <c r="G519" s="204"/>
      <c r="H519" s="204"/>
      <c r="I519" s="204"/>
      <c r="J519" s="86"/>
      <c r="K519" s="86"/>
      <c r="L519" s="86"/>
      <c r="M519" s="71"/>
      <c r="N519" s="71"/>
      <c r="O519" s="71"/>
      <c r="P519" s="71"/>
      <c r="Q519" s="71"/>
      <c r="R519" s="71"/>
      <c r="S519" s="71"/>
      <c r="T519" s="71"/>
      <c r="U519" s="71"/>
      <c r="V519" s="71"/>
    </row>
    <row r="520" spans="1:9" ht="12.75" customHeight="1">
      <c r="A520" s="203" t="s">
        <v>12</v>
      </c>
      <c r="B520" s="203"/>
      <c r="C520" s="101">
        <f t="shared" si="13"/>
        <v>423927.89</v>
      </c>
      <c r="D520" s="101">
        <f t="shared" si="13"/>
        <v>401363.53243</v>
      </c>
      <c r="E520" s="101">
        <f t="shared" si="13"/>
        <v>401363.53243</v>
      </c>
      <c r="F520" s="204"/>
      <c r="G520" s="204"/>
      <c r="H520" s="204"/>
      <c r="I520" s="204"/>
    </row>
    <row r="521" spans="1:9" ht="12.75" customHeight="1">
      <c r="A521" s="203" t="s">
        <v>13</v>
      </c>
      <c r="B521" s="203"/>
      <c r="C521" s="101">
        <f t="shared" si="13"/>
        <v>0</v>
      </c>
      <c r="D521" s="101">
        <f t="shared" si="13"/>
        <v>0</v>
      </c>
      <c r="E521" s="101">
        <f t="shared" si="13"/>
        <v>0</v>
      </c>
      <c r="F521" s="204"/>
      <c r="G521" s="204"/>
      <c r="H521" s="204"/>
      <c r="I521" s="204"/>
    </row>
    <row r="522" spans="1:9" ht="12.75" customHeight="1">
      <c r="A522" s="203" t="s">
        <v>83</v>
      </c>
      <c r="B522" s="203"/>
      <c r="C522" s="101">
        <f t="shared" si="13"/>
        <v>0</v>
      </c>
      <c r="D522" s="101">
        <f t="shared" si="13"/>
        <v>0</v>
      </c>
      <c r="E522" s="101">
        <f t="shared" si="13"/>
        <v>0</v>
      </c>
      <c r="F522" s="204"/>
      <c r="G522" s="204"/>
      <c r="H522" s="204"/>
      <c r="I522" s="204"/>
    </row>
    <row r="523" spans="1:9" ht="12.75" customHeight="1">
      <c r="A523" s="203" t="s">
        <v>110</v>
      </c>
      <c r="B523" s="203"/>
      <c r="C523" s="101">
        <f t="shared" si="13"/>
        <v>0</v>
      </c>
      <c r="D523" s="101">
        <f t="shared" si="13"/>
        <v>0</v>
      </c>
      <c r="E523" s="101">
        <f t="shared" si="13"/>
        <v>0</v>
      </c>
      <c r="F523" s="205"/>
      <c r="G523" s="205"/>
      <c r="H523" s="205"/>
      <c r="I523" s="205"/>
    </row>
    <row r="524" spans="1:9" ht="82.5" customHeight="1">
      <c r="A524" s="104" t="s">
        <v>288</v>
      </c>
      <c r="B524" s="83" t="s">
        <v>289</v>
      </c>
      <c r="C524" s="126"/>
      <c r="D524" s="126"/>
      <c r="E524" s="126"/>
      <c r="F524" s="204">
        <v>2015</v>
      </c>
      <c r="G524" s="204">
        <v>2018</v>
      </c>
      <c r="H524" s="204"/>
      <c r="I524" s="206" t="s">
        <v>503</v>
      </c>
    </row>
    <row r="525" spans="1:9" ht="12.75">
      <c r="A525" s="188" t="s">
        <v>40</v>
      </c>
      <c r="B525" s="188"/>
      <c r="C525" s="126">
        <f>C526+C527+C528+C529+C530</f>
        <v>426671.29000000004</v>
      </c>
      <c r="D525" s="126">
        <f>D526+D527+D528+D529+D530</f>
        <v>410606.93243000004</v>
      </c>
      <c r="E525" s="126">
        <f>E526+E527+E528+E529+E530</f>
        <v>410606.93243000004</v>
      </c>
      <c r="F525" s="204"/>
      <c r="G525" s="204"/>
      <c r="H525" s="204"/>
      <c r="I525" s="206"/>
    </row>
    <row r="526" spans="1:9" ht="12.75" customHeight="1">
      <c r="A526" s="188" t="s">
        <v>6</v>
      </c>
      <c r="B526" s="188"/>
      <c r="C526" s="126">
        <v>11139.4</v>
      </c>
      <c r="D526" s="126">
        <v>11139.4</v>
      </c>
      <c r="E526" s="126">
        <v>11139.4</v>
      </c>
      <c r="F526" s="204"/>
      <c r="G526" s="204"/>
      <c r="H526" s="204"/>
      <c r="I526" s="206"/>
    </row>
    <row r="527" spans="1:9" ht="12.75" customHeight="1">
      <c r="A527" s="188" t="s">
        <v>12</v>
      </c>
      <c r="B527" s="188"/>
      <c r="C527" s="126">
        <v>415531.89</v>
      </c>
      <c r="D527" s="126">
        <v>399467.53243</v>
      </c>
      <c r="E527" s="126">
        <v>399467.53243</v>
      </c>
      <c r="F527" s="204"/>
      <c r="G527" s="204"/>
      <c r="H527" s="204"/>
      <c r="I527" s="206"/>
    </row>
    <row r="528" spans="1:9" ht="12.75" customHeight="1">
      <c r="A528" s="188" t="s">
        <v>13</v>
      </c>
      <c r="B528" s="188"/>
      <c r="C528" s="126">
        <v>0</v>
      </c>
      <c r="D528" s="126">
        <v>0</v>
      </c>
      <c r="E528" s="126">
        <v>0</v>
      </c>
      <c r="F528" s="204"/>
      <c r="G528" s="204"/>
      <c r="H528" s="204"/>
      <c r="I528" s="206"/>
    </row>
    <row r="529" spans="1:9" ht="12.75" customHeight="1">
      <c r="A529" s="188" t="s">
        <v>83</v>
      </c>
      <c r="B529" s="188"/>
      <c r="C529" s="126">
        <v>0</v>
      </c>
      <c r="D529" s="126">
        <v>0</v>
      </c>
      <c r="E529" s="126">
        <v>0</v>
      </c>
      <c r="F529" s="204"/>
      <c r="G529" s="204"/>
      <c r="H529" s="204"/>
      <c r="I529" s="206"/>
    </row>
    <row r="530" spans="1:9" ht="12.75" customHeight="1">
      <c r="A530" s="188" t="s">
        <v>110</v>
      </c>
      <c r="B530" s="188"/>
      <c r="C530" s="126">
        <v>0</v>
      </c>
      <c r="D530" s="126">
        <v>0</v>
      </c>
      <c r="E530" s="126">
        <v>0</v>
      </c>
      <c r="F530" s="205"/>
      <c r="G530" s="205"/>
      <c r="H530" s="205"/>
      <c r="I530" s="207"/>
    </row>
    <row r="531" spans="1:9" ht="31.5" customHeight="1">
      <c r="A531" s="202" t="s">
        <v>290</v>
      </c>
      <c r="B531" s="202"/>
      <c r="C531" s="126"/>
      <c r="D531" s="126"/>
      <c r="E531" s="126"/>
      <c r="F531" s="78" t="s">
        <v>4</v>
      </c>
      <c r="G531" s="78" t="s">
        <v>4</v>
      </c>
      <c r="H531" s="78" t="s">
        <v>4</v>
      </c>
      <c r="I531" s="78" t="s">
        <v>4</v>
      </c>
    </row>
    <row r="532" spans="1:9" ht="107.25" customHeight="1">
      <c r="A532" s="104" t="s">
        <v>291</v>
      </c>
      <c r="B532" s="83" t="s">
        <v>632</v>
      </c>
      <c r="C532" s="126"/>
      <c r="D532" s="126"/>
      <c r="E532" s="126"/>
      <c r="F532" s="201">
        <v>2015</v>
      </c>
      <c r="G532" s="201">
        <v>2018</v>
      </c>
      <c r="H532" s="201"/>
      <c r="I532" s="201" t="s">
        <v>292</v>
      </c>
    </row>
    <row r="533" spans="1:9" ht="12.75">
      <c r="A533" s="188" t="s">
        <v>40</v>
      </c>
      <c r="B533" s="188"/>
      <c r="C533" s="126">
        <f>C534+C535+C536+C537+C538</f>
        <v>1896</v>
      </c>
      <c r="D533" s="126">
        <f>D534+D535+D536+D537+D538</f>
        <v>1896</v>
      </c>
      <c r="E533" s="126">
        <f>E534+E535+E536+E537+E538</f>
        <v>1896</v>
      </c>
      <c r="F533" s="201"/>
      <c r="G533" s="201"/>
      <c r="H533" s="201"/>
      <c r="I533" s="201"/>
    </row>
    <row r="534" spans="1:9" ht="12.75" customHeight="1">
      <c r="A534" s="188" t="s">
        <v>6</v>
      </c>
      <c r="B534" s="188"/>
      <c r="C534" s="126">
        <v>0</v>
      </c>
      <c r="D534" s="126">
        <v>0</v>
      </c>
      <c r="E534" s="126">
        <v>0</v>
      </c>
      <c r="F534" s="201"/>
      <c r="G534" s="201"/>
      <c r="H534" s="201"/>
      <c r="I534" s="201"/>
    </row>
    <row r="535" spans="1:9" ht="12.75" customHeight="1">
      <c r="A535" s="188" t="s">
        <v>12</v>
      </c>
      <c r="B535" s="188"/>
      <c r="C535" s="126">
        <v>1896</v>
      </c>
      <c r="D535" s="126">
        <v>1896</v>
      </c>
      <c r="E535" s="126">
        <v>1896</v>
      </c>
      <c r="F535" s="201"/>
      <c r="G535" s="201"/>
      <c r="H535" s="201"/>
      <c r="I535" s="201"/>
    </row>
    <row r="536" spans="1:9" ht="12.75" customHeight="1">
      <c r="A536" s="188" t="s">
        <v>13</v>
      </c>
      <c r="B536" s="188"/>
      <c r="C536" s="126">
        <v>0</v>
      </c>
      <c r="D536" s="126">
        <v>0</v>
      </c>
      <c r="E536" s="126">
        <v>0</v>
      </c>
      <c r="F536" s="201"/>
      <c r="G536" s="201"/>
      <c r="H536" s="201"/>
      <c r="I536" s="201"/>
    </row>
    <row r="537" spans="1:9" ht="12.75" customHeight="1">
      <c r="A537" s="188" t="s">
        <v>83</v>
      </c>
      <c r="B537" s="188"/>
      <c r="C537" s="126">
        <v>0</v>
      </c>
      <c r="D537" s="126">
        <v>0</v>
      </c>
      <c r="E537" s="126">
        <v>0</v>
      </c>
      <c r="F537" s="201"/>
      <c r="G537" s="201"/>
      <c r="H537" s="201"/>
      <c r="I537" s="201"/>
    </row>
    <row r="538" spans="1:9" ht="14.25" customHeight="1">
      <c r="A538" s="188" t="s">
        <v>110</v>
      </c>
      <c r="B538" s="188"/>
      <c r="C538" s="126">
        <v>0</v>
      </c>
      <c r="D538" s="126">
        <v>0</v>
      </c>
      <c r="E538" s="126">
        <v>0</v>
      </c>
      <c r="F538" s="201"/>
      <c r="G538" s="201"/>
      <c r="H538" s="201"/>
      <c r="I538" s="201"/>
    </row>
    <row r="539" ht="12.75" hidden="1"/>
    <row r="540" ht="12.75" hidden="1"/>
    <row r="541" spans="1:9" ht="104.25" customHeight="1">
      <c r="A541" s="104" t="s">
        <v>293</v>
      </c>
      <c r="B541" s="83" t="s">
        <v>294</v>
      </c>
      <c r="C541" s="126"/>
      <c r="D541" s="126"/>
      <c r="E541" s="126"/>
      <c r="F541" s="201">
        <v>2015</v>
      </c>
      <c r="G541" s="201">
        <v>2015</v>
      </c>
      <c r="H541" s="201"/>
      <c r="I541" s="201" t="s">
        <v>504</v>
      </c>
    </row>
    <row r="542" spans="1:9" ht="12.75">
      <c r="A542" s="188" t="s">
        <v>40</v>
      </c>
      <c r="B542" s="188"/>
      <c r="C542" s="126">
        <f>C543+C544+C545+C546+C547</f>
        <v>2765.6</v>
      </c>
      <c r="D542" s="126">
        <f>D543+D544+D545+D546+D547</f>
        <v>2765.6</v>
      </c>
      <c r="E542" s="126">
        <f>E543+E544+E545+E546+E547</f>
        <v>2765.6</v>
      </c>
      <c r="F542" s="201"/>
      <c r="G542" s="201"/>
      <c r="H542" s="201"/>
      <c r="I542" s="201"/>
    </row>
    <row r="543" spans="1:9" ht="12.75" customHeight="1">
      <c r="A543" s="188" t="s">
        <v>6</v>
      </c>
      <c r="B543" s="188"/>
      <c r="C543" s="126">
        <v>2765.6</v>
      </c>
      <c r="D543" s="126">
        <v>2765.6</v>
      </c>
      <c r="E543" s="126">
        <v>2765.6</v>
      </c>
      <c r="F543" s="201"/>
      <c r="G543" s="201"/>
      <c r="H543" s="201"/>
      <c r="I543" s="201"/>
    </row>
    <row r="544" spans="1:9" ht="12.75">
      <c r="A544" s="188" t="s">
        <v>12</v>
      </c>
      <c r="B544" s="188"/>
      <c r="C544" s="126">
        <v>0</v>
      </c>
      <c r="D544" s="126">
        <v>0</v>
      </c>
      <c r="E544" s="126">
        <v>0</v>
      </c>
      <c r="F544" s="201"/>
      <c r="G544" s="201"/>
      <c r="H544" s="201"/>
      <c r="I544" s="201"/>
    </row>
    <row r="545" spans="1:9" ht="12.75">
      <c r="A545" s="188" t="s">
        <v>13</v>
      </c>
      <c r="B545" s="188"/>
      <c r="C545" s="126">
        <v>0</v>
      </c>
      <c r="D545" s="126">
        <v>0</v>
      </c>
      <c r="E545" s="126">
        <v>0</v>
      </c>
      <c r="F545" s="201"/>
      <c r="G545" s="201"/>
      <c r="H545" s="201"/>
      <c r="I545" s="201"/>
    </row>
    <row r="546" spans="1:9" ht="12.75">
      <c r="A546" s="188" t="s">
        <v>83</v>
      </c>
      <c r="B546" s="188"/>
      <c r="C546" s="126">
        <v>0</v>
      </c>
      <c r="D546" s="126">
        <v>0</v>
      </c>
      <c r="E546" s="126">
        <v>0</v>
      </c>
      <c r="F546" s="201"/>
      <c r="G546" s="201"/>
      <c r="H546" s="201"/>
      <c r="I546" s="201"/>
    </row>
    <row r="547" spans="1:9" ht="12.75">
      <c r="A547" s="188" t="s">
        <v>110</v>
      </c>
      <c r="B547" s="188"/>
      <c r="C547" s="126">
        <v>0</v>
      </c>
      <c r="D547" s="126">
        <v>0</v>
      </c>
      <c r="E547" s="126">
        <v>0</v>
      </c>
      <c r="F547" s="201"/>
      <c r="G547" s="201"/>
      <c r="H547" s="201"/>
      <c r="I547" s="201"/>
    </row>
    <row r="548" spans="1:9" ht="49.5" customHeight="1">
      <c r="A548" s="104" t="s">
        <v>295</v>
      </c>
      <c r="B548" s="83" t="s">
        <v>296</v>
      </c>
      <c r="C548" s="126"/>
      <c r="D548" s="126"/>
      <c r="E548" s="126"/>
      <c r="F548" s="201">
        <v>2015</v>
      </c>
      <c r="G548" s="201">
        <v>2015</v>
      </c>
      <c r="H548" s="201"/>
      <c r="I548" s="201" t="s">
        <v>297</v>
      </c>
    </row>
    <row r="549" spans="1:9" ht="12.75">
      <c r="A549" s="188" t="s">
        <v>40</v>
      </c>
      <c r="B549" s="188"/>
      <c r="C549" s="126">
        <f>C550+C551+C552+C553+C554</f>
        <v>6500</v>
      </c>
      <c r="D549" s="126">
        <f>D550+D551+D552+D553+D554</f>
        <v>0</v>
      </c>
      <c r="E549" s="126">
        <f>E550+E551+E552+E553+E554</f>
        <v>0</v>
      </c>
      <c r="F549" s="201"/>
      <c r="G549" s="201"/>
      <c r="H549" s="201"/>
      <c r="I549" s="201"/>
    </row>
    <row r="550" spans="1:9" ht="12.75" customHeight="1">
      <c r="A550" s="188" t="s">
        <v>6</v>
      </c>
      <c r="B550" s="188"/>
      <c r="C550" s="126">
        <v>0</v>
      </c>
      <c r="D550" s="126">
        <v>0</v>
      </c>
      <c r="E550" s="126">
        <v>0</v>
      </c>
      <c r="F550" s="201"/>
      <c r="G550" s="201"/>
      <c r="H550" s="201"/>
      <c r="I550" s="201"/>
    </row>
    <row r="551" spans="1:9" ht="12.75">
      <c r="A551" s="188" t="s">
        <v>12</v>
      </c>
      <c r="B551" s="188"/>
      <c r="C551" s="126">
        <v>6500</v>
      </c>
      <c r="D551" s="126">
        <v>0</v>
      </c>
      <c r="E551" s="126">
        <v>0</v>
      </c>
      <c r="F551" s="201"/>
      <c r="G551" s="201"/>
      <c r="H551" s="201"/>
      <c r="I551" s="201"/>
    </row>
    <row r="552" spans="1:9" ht="12.75">
      <c r="A552" s="188" t="s">
        <v>13</v>
      </c>
      <c r="B552" s="188"/>
      <c r="C552" s="126">
        <v>0</v>
      </c>
      <c r="D552" s="126">
        <v>0</v>
      </c>
      <c r="E552" s="126">
        <v>0</v>
      </c>
      <c r="F552" s="201"/>
      <c r="G552" s="201"/>
      <c r="H552" s="201"/>
      <c r="I552" s="201"/>
    </row>
    <row r="553" spans="1:9" ht="12.75">
      <c r="A553" s="188" t="s">
        <v>83</v>
      </c>
      <c r="B553" s="188"/>
      <c r="C553" s="126">
        <v>0</v>
      </c>
      <c r="D553" s="126">
        <v>0</v>
      </c>
      <c r="E553" s="126">
        <v>0</v>
      </c>
      <c r="F553" s="201"/>
      <c r="G553" s="201"/>
      <c r="H553" s="201"/>
      <c r="I553" s="201"/>
    </row>
    <row r="554" spans="1:9" ht="12.75">
      <c r="A554" s="188" t="s">
        <v>110</v>
      </c>
      <c r="B554" s="188"/>
      <c r="C554" s="126">
        <v>0</v>
      </c>
      <c r="D554" s="126">
        <v>0</v>
      </c>
      <c r="E554" s="126">
        <v>0</v>
      </c>
      <c r="F554" s="201"/>
      <c r="G554" s="201"/>
      <c r="H554" s="201"/>
      <c r="I554" s="201"/>
    </row>
  </sheetData>
  <sheetProtection/>
  <mergeCells count="719">
    <mergeCell ref="H1:I1"/>
    <mergeCell ref="A85:B85"/>
    <mergeCell ref="A3:K3"/>
    <mergeCell ref="A5:E5"/>
    <mergeCell ref="G5:H5"/>
    <mergeCell ref="A8:B8"/>
    <mergeCell ref="C8:F8"/>
    <mergeCell ref="A9:A11"/>
    <mergeCell ref="B9:B11"/>
    <mergeCell ref="C9:E10"/>
    <mergeCell ref="F9:F11"/>
    <mergeCell ref="G9:G11"/>
    <mergeCell ref="H9:H11"/>
    <mergeCell ref="I9:I11"/>
    <mergeCell ref="A13:I13"/>
    <mergeCell ref="A14:B14"/>
    <mergeCell ref="F14:F21"/>
    <mergeCell ref="G14:G21"/>
    <mergeCell ref="H14:H21"/>
    <mergeCell ref="I14:I21"/>
    <mergeCell ref="A15:B15"/>
    <mergeCell ref="A16:B16"/>
    <mergeCell ref="A17:B17"/>
    <mergeCell ref="A18:B18"/>
    <mergeCell ref="A19:B19"/>
    <mergeCell ref="A20:B20"/>
    <mergeCell ref="A21:B21"/>
    <mergeCell ref="A22:I22"/>
    <mergeCell ref="A23:B23"/>
    <mergeCell ref="F23:F27"/>
    <mergeCell ref="G23:G27"/>
    <mergeCell ref="H23:H27"/>
    <mergeCell ref="I23:I27"/>
    <mergeCell ref="A24:B24"/>
    <mergeCell ref="A25:B25"/>
    <mergeCell ref="A26:B26"/>
    <mergeCell ref="A27:B27"/>
    <mergeCell ref="F28:F34"/>
    <mergeCell ref="G28:G34"/>
    <mergeCell ref="A29:B29"/>
    <mergeCell ref="A30:B30"/>
    <mergeCell ref="A31:B31"/>
    <mergeCell ref="A32:B32"/>
    <mergeCell ref="A33:B33"/>
    <mergeCell ref="A34:B34"/>
    <mergeCell ref="H28:H34"/>
    <mergeCell ref="I28:I34"/>
    <mergeCell ref="L28:L34"/>
    <mergeCell ref="M28:M34"/>
    <mergeCell ref="N28:N34"/>
    <mergeCell ref="O28:O34"/>
    <mergeCell ref="F35:F41"/>
    <mergeCell ref="G35:G41"/>
    <mergeCell ref="H35:H42"/>
    <mergeCell ref="I35:I42"/>
    <mergeCell ref="A36:B36"/>
    <mergeCell ref="A37:B37"/>
    <mergeCell ref="A38:B38"/>
    <mergeCell ref="A39:B39"/>
    <mergeCell ref="A40:B40"/>
    <mergeCell ref="A41:B41"/>
    <mergeCell ref="F44:F50"/>
    <mergeCell ref="G44:G50"/>
    <mergeCell ref="H44:H52"/>
    <mergeCell ref="I44:I52"/>
    <mergeCell ref="A45:B45"/>
    <mergeCell ref="A46:B46"/>
    <mergeCell ref="A47:B47"/>
    <mergeCell ref="A48:B48"/>
    <mergeCell ref="A49:B49"/>
    <mergeCell ref="A50:B50"/>
    <mergeCell ref="F53:F59"/>
    <mergeCell ref="G53:G59"/>
    <mergeCell ref="H53:H61"/>
    <mergeCell ref="I53:I61"/>
    <mergeCell ref="A54:B54"/>
    <mergeCell ref="A55:B55"/>
    <mergeCell ref="A56:B56"/>
    <mergeCell ref="A57:B57"/>
    <mergeCell ref="A58:B58"/>
    <mergeCell ref="A59:B59"/>
    <mergeCell ref="F62:F68"/>
    <mergeCell ref="G62:G68"/>
    <mergeCell ref="H62:H66"/>
    <mergeCell ref="I62:I70"/>
    <mergeCell ref="A63:B63"/>
    <mergeCell ref="A64:B64"/>
    <mergeCell ref="A65:B65"/>
    <mergeCell ref="A66:B66"/>
    <mergeCell ref="A67:B67"/>
    <mergeCell ref="A68:B68"/>
    <mergeCell ref="F71:F77"/>
    <mergeCell ref="G71:G77"/>
    <mergeCell ref="H71:H79"/>
    <mergeCell ref="I71:I79"/>
    <mergeCell ref="A72:B72"/>
    <mergeCell ref="A73:B73"/>
    <mergeCell ref="A74:B74"/>
    <mergeCell ref="A75:B75"/>
    <mergeCell ref="A76:B76"/>
    <mergeCell ref="A77:B77"/>
    <mergeCell ref="F80:F85"/>
    <mergeCell ref="G80:G85"/>
    <mergeCell ref="H80:H85"/>
    <mergeCell ref="I80:I85"/>
    <mergeCell ref="A81:B81"/>
    <mergeCell ref="A82:B82"/>
    <mergeCell ref="A83:B83"/>
    <mergeCell ref="A84:B84"/>
    <mergeCell ref="A327:B327"/>
    <mergeCell ref="A331:B331"/>
    <mergeCell ref="A332:B332"/>
    <mergeCell ref="A333:B333"/>
    <mergeCell ref="A334:B334"/>
    <mergeCell ref="A335:B335"/>
    <mergeCell ref="A318:B318"/>
    <mergeCell ref="F321:F327"/>
    <mergeCell ref="G321:G327"/>
    <mergeCell ref="H321:H327"/>
    <mergeCell ref="I321:I327"/>
    <mergeCell ref="A322:B322"/>
    <mergeCell ref="A323:B323"/>
    <mergeCell ref="A324:B324"/>
    <mergeCell ref="A325:B325"/>
    <mergeCell ref="A326:B326"/>
    <mergeCell ref="A310:B310"/>
    <mergeCell ref="A311:B311"/>
    <mergeCell ref="A314:B314"/>
    <mergeCell ref="A315:B315"/>
    <mergeCell ref="A316:B316"/>
    <mergeCell ref="A317:B317"/>
    <mergeCell ref="F260:F266"/>
    <mergeCell ref="G260:G266"/>
    <mergeCell ref="H260:H266"/>
    <mergeCell ref="I260:I266"/>
    <mergeCell ref="A261:B261"/>
    <mergeCell ref="F269:F275"/>
    <mergeCell ref="G269:G275"/>
    <mergeCell ref="H269:H275"/>
    <mergeCell ref="I269:I275"/>
    <mergeCell ref="A275:B275"/>
    <mergeCell ref="H243:H249"/>
    <mergeCell ref="I243:I249"/>
    <mergeCell ref="A244:B244"/>
    <mergeCell ref="F251:F257"/>
    <mergeCell ref="G251:G257"/>
    <mergeCell ref="H251:H257"/>
    <mergeCell ref="I251:I257"/>
    <mergeCell ref="A252:B252"/>
    <mergeCell ref="A253:B253"/>
    <mergeCell ref="F164:F169"/>
    <mergeCell ref="G164:G169"/>
    <mergeCell ref="H164:H169"/>
    <mergeCell ref="I164:I169"/>
    <mergeCell ref="A165:B165"/>
    <mergeCell ref="A166:B166"/>
    <mergeCell ref="A167:B167"/>
    <mergeCell ref="A168:B168"/>
    <mergeCell ref="A169:B169"/>
    <mergeCell ref="F170:F176"/>
    <mergeCell ref="G170:G176"/>
    <mergeCell ref="H170:H176"/>
    <mergeCell ref="I170:I176"/>
    <mergeCell ref="A171:B171"/>
    <mergeCell ref="A172:B172"/>
    <mergeCell ref="A173:B173"/>
    <mergeCell ref="A174:B174"/>
    <mergeCell ref="A175:B175"/>
    <mergeCell ref="A176:B176"/>
    <mergeCell ref="F178:F184"/>
    <mergeCell ref="G178:G184"/>
    <mergeCell ref="H178:H184"/>
    <mergeCell ref="I178:I184"/>
    <mergeCell ref="A179:B179"/>
    <mergeCell ref="A180:B180"/>
    <mergeCell ref="A181:B181"/>
    <mergeCell ref="A182:B182"/>
    <mergeCell ref="A183:B183"/>
    <mergeCell ref="A184:B184"/>
    <mergeCell ref="F185:F190"/>
    <mergeCell ref="G185:G190"/>
    <mergeCell ref="H185:H190"/>
    <mergeCell ref="I185:I190"/>
    <mergeCell ref="A186:B186"/>
    <mergeCell ref="A187:B187"/>
    <mergeCell ref="A188:B188"/>
    <mergeCell ref="A189:B189"/>
    <mergeCell ref="A190:B190"/>
    <mergeCell ref="F191:F196"/>
    <mergeCell ref="G191:G196"/>
    <mergeCell ref="H191:H196"/>
    <mergeCell ref="I191:I196"/>
    <mergeCell ref="A192:B192"/>
    <mergeCell ref="A193:B193"/>
    <mergeCell ref="A194:B194"/>
    <mergeCell ref="A195:B195"/>
    <mergeCell ref="A196:B196"/>
    <mergeCell ref="I197:I203"/>
    <mergeCell ref="A198:B198"/>
    <mergeCell ref="A199:B199"/>
    <mergeCell ref="A200:B200"/>
    <mergeCell ref="A201:B201"/>
    <mergeCell ref="A202:B202"/>
    <mergeCell ref="A203:B203"/>
    <mergeCell ref="A207:B207"/>
    <mergeCell ref="A208:B208"/>
    <mergeCell ref="A209:B209"/>
    <mergeCell ref="F197:F203"/>
    <mergeCell ref="G197:G203"/>
    <mergeCell ref="H197:H203"/>
    <mergeCell ref="H218:H224"/>
    <mergeCell ref="I218:I224"/>
    <mergeCell ref="A219:B219"/>
    <mergeCell ref="A204:I204"/>
    <mergeCell ref="A205:B205"/>
    <mergeCell ref="F205:F209"/>
    <mergeCell ref="G205:G209"/>
    <mergeCell ref="H205:H209"/>
    <mergeCell ref="I205:I209"/>
    <mergeCell ref="A206:B206"/>
    <mergeCell ref="H211:H217"/>
    <mergeCell ref="I211:I217"/>
    <mergeCell ref="A212:B212"/>
    <mergeCell ref="A213:B213"/>
    <mergeCell ref="A214:B214"/>
    <mergeCell ref="A215:B215"/>
    <mergeCell ref="A308:B308"/>
    <mergeCell ref="A309:B309"/>
    <mergeCell ref="A273:B273"/>
    <mergeCell ref="A274:B274"/>
    <mergeCell ref="F211:F217"/>
    <mergeCell ref="G211:G217"/>
    <mergeCell ref="F218:F224"/>
    <mergeCell ref="G218:G224"/>
    <mergeCell ref="F243:F249"/>
    <mergeCell ref="G243:G249"/>
    <mergeCell ref="A304:B304"/>
    <mergeCell ref="A266:B266"/>
    <mergeCell ref="A270:B270"/>
    <mergeCell ref="A271:B271"/>
    <mergeCell ref="A272:B272"/>
    <mergeCell ref="A307:B307"/>
    <mergeCell ref="A279:B279"/>
    <mergeCell ref="A280:B280"/>
    <mergeCell ref="A281:B281"/>
    <mergeCell ref="A282:B282"/>
    <mergeCell ref="A302:B302"/>
    <mergeCell ref="A262:B262"/>
    <mergeCell ref="A263:B263"/>
    <mergeCell ref="A264:B264"/>
    <mergeCell ref="A265:B265"/>
    <mergeCell ref="A303:B303"/>
    <mergeCell ref="A283:B283"/>
    <mergeCell ref="A286:B286"/>
    <mergeCell ref="A287:B287"/>
    <mergeCell ref="A288:B288"/>
    <mergeCell ref="A300:B300"/>
    <mergeCell ref="A254:B254"/>
    <mergeCell ref="A255:B255"/>
    <mergeCell ref="A256:B256"/>
    <mergeCell ref="A257:B257"/>
    <mergeCell ref="A301:B301"/>
    <mergeCell ref="A289:B289"/>
    <mergeCell ref="A290:B290"/>
    <mergeCell ref="H235:H241"/>
    <mergeCell ref="I235:I241"/>
    <mergeCell ref="A240:B240"/>
    <mergeCell ref="A241:B241"/>
    <mergeCell ref="A297:B297"/>
    <mergeCell ref="A245:B245"/>
    <mergeCell ref="A246:B246"/>
    <mergeCell ref="A247:B247"/>
    <mergeCell ref="A248:B248"/>
    <mergeCell ref="A249:B249"/>
    <mergeCell ref="A232:B232"/>
    <mergeCell ref="A233:B233"/>
    <mergeCell ref="F235:F241"/>
    <mergeCell ref="G235:G241"/>
    <mergeCell ref="A236:B236"/>
    <mergeCell ref="A237:B237"/>
    <mergeCell ref="A238:B238"/>
    <mergeCell ref="A239:B239"/>
    <mergeCell ref="A223:B223"/>
    <mergeCell ref="A224:B224"/>
    <mergeCell ref="F227:F233"/>
    <mergeCell ref="G227:G233"/>
    <mergeCell ref="H227:H233"/>
    <mergeCell ref="I227:I233"/>
    <mergeCell ref="A228:B228"/>
    <mergeCell ref="A229:B229"/>
    <mergeCell ref="A230:B230"/>
    <mergeCell ref="A231:B231"/>
    <mergeCell ref="A210:B210"/>
    <mergeCell ref="A216:B216"/>
    <mergeCell ref="A217:B217"/>
    <mergeCell ref="A220:B220"/>
    <mergeCell ref="A221:B221"/>
    <mergeCell ref="A222:B222"/>
    <mergeCell ref="F409:F415"/>
    <mergeCell ref="G409:G415"/>
    <mergeCell ref="H409:H415"/>
    <mergeCell ref="I409:I415"/>
    <mergeCell ref="A413:B413"/>
    <mergeCell ref="A414:B414"/>
    <mergeCell ref="A415:B415"/>
    <mergeCell ref="A410:B410"/>
    <mergeCell ref="A411:B411"/>
    <mergeCell ref="A412:B412"/>
    <mergeCell ref="F400:F405"/>
    <mergeCell ref="G400:G405"/>
    <mergeCell ref="H400:H405"/>
    <mergeCell ref="I400:I405"/>
    <mergeCell ref="A401:B401"/>
    <mergeCell ref="A402:B402"/>
    <mergeCell ref="A403:B403"/>
    <mergeCell ref="A404:B404"/>
    <mergeCell ref="A405:B405"/>
    <mergeCell ref="A400:B400"/>
    <mergeCell ref="F387:F393"/>
    <mergeCell ref="G387:G393"/>
    <mergeCell ref="H387:H393"/>
    <mergeCell ref="I387:I393"/>
    <mergeCell ref="A391:B391"/>
    <mergeCell ref="A392:B392"/>
    <mergeCell ref="A393:B393"/>
    <mergeCell ref="A388:B388"/>
    <mergeCell ref="A389:B389"/>
    <mergeCell ref="A390:B390"/>
    <mergeCell ref="F378:F384"/>
    <mergeCell ref="G378:G384"/>
    <mergeCell ref="H378:H384"/>
    <mergeCell ref="I378:I384"/>
    <mergeCell ref="A382:B382"/>
    <mergeCell ref="A383:B383"/>
    <mergeCell ref="A384:B384"/>
    <mergeCell ref="A379:B379"/>
    <mergeCell ref="A380:B380"/>
    <mergeCell ref="A381:B381"/>
    <mergeCell ref="F370:F376"/>
    <mergeCell ref="G370:G376"/>
    <mergeCell ref="H370:H376"/>
    <mergeCell ref="I370:I376"/>
    <mergeCell ref="A373:B373"/>
    <mergeCell ref="A374:B374"/>
    <mergeCell ref="A375:B375"/>
    <mergeCell ref="A376:B376"/>
    <mergeCell ref="A371:B371"/>
    <mergeCell ref="A372:B372"/>
    <mergeCell ref="F361:F367"/>
    <mergeCell ref="G361:G367"/>
    <mergeCell ref="H361:H367"/>
    <mergeCell ref="I361:I367"/>
    <mergeCell ref="A364:B364"/>
    <mergeCell ref="A365:B365"/>
    <mergeCell ref="A366:B366"/>
    <mergeCell ref="A362:B362"/>
    <mergeCell ref="A363:B363"/>
    <mergeCell ref="A367:B367"/>
    <mergeCell ref="F353:F359"/>
    <mergeCell ref="G353:G359"/>
    <mergeCell ref="H353:H359"/>
    <mergeCell ref="I353:I359"/>
    <mergeCell ref="A355:B355"/>
    <mergeCell ref="A356:B356"/>
    <mergeCell ref="A357:B357"/>
    <mergeCell ref="A354:B354"/>
    <mergeCell ref="A358:B358"/>
    <mergeCell ref="A359:B359"/>
    <mergeCell ref="F345:F351"/>
    <mergeCell ref="G345:G351"/>
    <mergeCell ref="H345:H351"/>
    <mergeCell ref="I345:I351"/>
    <mergeCell ref="A346:B346"/>
    <mergeCell ref="A347:B347"/>
    <mergeCell ref="A348:B348"/>
    <mergeCell ref="A349:B349"/>
    <mergeCell ref="A350:B350"/>
    <mergeCell ref="A351:B351"/>
    <mergeCell ref="F337:F343"/>
    <mergeCell ref="G337:G343"/>
    <mergeCell ref="H337:H343"/>
    <mergeCell ref="I337:I343"/>
    <mergeCell ref="A338:B338"/>
    <mergeCell ref="A339:B339"/>
    <mergeCell ref="A340:B340"/>
    <mergeCell ref="A341:B341"/>
    <mergeCell ref="A342:B342"/>
    <mergeCell ref="A343:B343"/>
    <mergeCell ref="F313:F319"/>
    <mergeCell ref="G313:G319"/>
    <mergeCell ref="H313:H319"/>
    <mergeCell ref="I313:I319"/>
    <mergeCell ref="A319:B319"/>
    <mergeCell ref="F329:F335"/>
    <mergeCell ref="G329:G335"/>
    <mergeCell ref="H329:H335"/>
    <mergeCell ref="I329:I335"/>
    <mergeCell ref="A330:B330"/>
    <mergeCell ref="F299:F305"/>
    <mergeCell ref="G299:G305"/>
    <mergeCell ref="H299:H305"/>
    <mergeCell ref="I299:I305"/>
    <mergeCell ref="A305:B305"/>
    <mergeCell ref="F306:F312"/>
    <mergeCell ref="G306:G312"/>
    <mergeCell ref="H306:H312"/>
    <mergeCell ref="I306:I312"/>
    <mergeCell ref="A312:B312"/>
    <mergeCell ref="A418:I418"/>
    <mergeCell ref="A419:B419"/>
    <mergeCell ref="F419:F424"/>
    <mergeCell ref="G419:G424"/>
    <mergeCell ref="H419:H424"/>
    <mergeCell ref="I419:I431"/>
    <mergeCell ref="A420:B420"/>
    <mergeCell ref="A421:B421"/>
    <mergeCell ref="A422:B422"/>
    <mergeCell ref="A423:B423"/>
    <mergeCell ref="A424:B424"/>
    <mergeCell ref="A426:B426"/>
    <mergeCell ref="F426:F431"/>
    <mergeCell ref="G426:G431"/>
    <mergeCell ref="H426:H431"/>
    <mergeCell ref="A427:B427"/>
    <mergeCell ref="A428:B428"/>
    <mergeCell ref="A429:B429"/>
    <mergeCell ref="A430:B430"/>
    <mergeCell ref="A431:B431"/>
    <mergeCell ref="I432:I438"/>
    <mergeCell ref="A433:B433"/>
    <mergeCell ref="F433:F438"/>
    <mergeCell ref="G433:G438"/>
    <mergeCell ref="H433:H438"/>
    <mergeCell ref="A434:B434"/>
    <mergeCell ref="A435:B435"/>
    <mergeCell ref="A436:B436"/>
    <mergeCell ref="A437:B437"/>
    <mergeCell ref="A438:B438"/>
    <mergeCell ref="A440:B440"/>
    <mergeCell ref="F440:F445"/>
    <mergeCell ref="G440:G445"/>
    <mergeCell ref="H440:H445"/>
    <mergeCell ref="I440:I445"/>
    <mergeCell ref="A441:B441"/>
    <mergeCell ref="A442:B442"/>
    <mergeCell ref="A443:B443"/>
    <mergeCell ref="A444:B444"/>
    <mergeCell ref="A445:B445"/>
    <mergeCell ref="A446:I446"/>
    <mergeCell ref="A447:B447"/>
    <mergeCell ref="F447:F452"/>
    <mergeCell ref="G447:G452"/>
    <mergeCell ref="H447:H452"/>
    <mergeCell ref="I447:I452"/>
    <mergeCell ref="A448:B448"/>
    <mergeCell ref="A449:B449"/>
    <mergeCell ref="A450:B450"/>
    <mergeCell ref="A451:B451"/>
    <mergeCell ref="A452:B452"/>
    <mergeCell ref="F453:F459"/>
    <mergeCell ref="G453:G459"/>
    <mergeCell ref="H453:H459"/>
    <mergeCell ref="I453:I459"/>
    <mergeCell ref="A454:B454"/>
    <mergeCell ref="A455:B455"/>
    <mergeCell ref="A456:B456"/>
    <mergeCell ref="A457:B457"/>
    <mergeCell ref="A458:B458"/>
    <mergeCell ref="A459:B459"/>
    <mergeCell ref="A460:I460"/>
    <mergeCell ref="F461:F467"/>
    <mergeCell ref="G461:G467"/>
    <mergeCell ref="H461:H467"/>
    <mergeCell ref="I461:I467"/>
    <mergeCell ref="A462:B462"/>
    <mergeCell ref="A463:B463"/>
    <mergeCell ref="A464:B464"/>
    <mergeCell ref="A465:B465"/>
    <mergeCell ref="A466:B466"/>
    <mergeCell ref="A467:B467"/>
    <mergeCell ref="A468:I468"/>
    <mergeCell ref="F469:F477"/>
    <mergeCell ref="G469:G477"/>
    <mergeCell ref="H469:H477"/>
    <mergeCell ref="I469:I479"/>
    <mergeCell ref="A470:B470"/>
    <mergeCell ref="A471:B471"/>
    <mergeCell ref="A472:B472"/>
    <mergeCell ref="A473:B473"/>
    <mergeCell ref="A474:B474"/>
    <mergeCell ref="A475:B475"/>
    <mergeCell ref="A476:B476"/>
    <mergeCell ref="A477:B477"/>
    <mergeCell ref="A480:I480"/>
    <mergeCell ref="A481:B481"/>
    <mergeCell ref="F481:F486"/>
    <mergeCell ref="G481:G486"/>
    <mergeCell ref="H481:H486"/>
    <mergeCell ref="I481:I486"/>
    <mergeCell ref="A482:B482"/>
    <mergeCell ref="A483:B483"/>
    <mergeCell ref="A484:B484"/>
    <mergeCell ref="A485:B485"/>
    <mergeCell ref="A486:B486"/>
    <mergeCell ref="F487:F493"/>
    <mergeCell ref="G487:G493"/>
    <mergeCell ref="I487:I493"/>
    <mergeCell ref="A488:B488"/>
    <mergeCell ref="H488:H493"/>
    <mergeCell ref="A489:B489"/>
    <mergeCell ref="A490:B490"/>
    <mergeCell ref="A491:B491"/>
    <mergeCell ref="A492:B492"/>
    <mergeCell ref="A493:B493"/>
    <mergeCell ref="F496:F502"/>
    <mergeCell ref="G496:G502"/>
    <mergeCell ref="I496:I502"/>
    <mergeCell ref="A497:B497"/>
    <mergeCell ref="H497:H502"/>
    <mergeCell ref="A498:B498"/>
    <mergeCell ref="A499:B499"/>
    <mergeCell ref="A500:B500"/>
    <mergeCell ref="A501:B501"/>
    <mergeCell ref="A502:B502"/>
    <mergeCell ref="A503:I503"/>
    <mergeCell ref="A504:B504"/>
    <mergeCell ref="F504:F509"/>
    <mergeCell ref="G504:G509"/>
    <mergeCell ref="H504:H509"/>
    <mergeCell ref="I504:I509"/>
    <mergeCell ref="A505:B505"/>
    <mergeCell ref="A506:B506"/>
    <mergeCell ref="A507:B507"/>
    <mergeCell ref="A508:B508"/>
    <mergeCell ref="A509:B509"/>
    <mergeCell ref="F510:F516"/>
    <mergeCell ref="G510:G516"/>
    <mergeCell ref="H510:H516"/>
    <mergeCell ref="I510:I516"/>
    <mergeCell ref="A511:B511"/>
    <mergeCell ref="A512:B512"/>
    <mergeCell ref="A513:B513"/>
    <mergeCell ref="A514:B514"/>
    <mergeCell ref="A515:B515"/>
    <mergeCell ref="A516:B516"/>
    <mergeCell ref="F292:F298"/>
    <mergeCell ref="G292:G298"/>
    <mergeCell ref="H292:H298"/>
    <mergeCell ref="I292:I298"/>
    <mergeCell ref="A293:B293"/>
    <mergeCell ref="A294:B294"/>
    <mergeCell ref="A295:B295"/>
    <mergeCell ref="A296:B296"/>
    <mergeCell ref="A298:B298"/>
    <mergeCell ref="F278:F284"/>
    <mergeCell ref="G278:G284"/>
    <mergeCell ref="H278:H284"/>
    <mergeCell ref="I278:I284"/>
    <mergeCell ref="A284:B284"/>
    <mergeCell ref="F285:F291"/>
    <mergeCell ref="G285:G291"/>
    <mergeCell ref="H285:H291"/>
    <mergeCell ref="I285:I291"/>
    <mergeCell ref="A291:B291"/>
    <mergeCell ref="A517:I517"/>
    <mergeCell ref="A518:B518"/>
    <mergeCell ref="F518:F523"/>
    <mergeCell ref="G518:G523"/>
    <mergeCell ref="H518:H523"/>
    <mergeCell ref="I518:I523"/>
    <mergeCell ref="A519:B519"/>
    <mergeCell ref="A520:B520"/>
    <mergeCell ref="A521:B521"/>
    <mergeCell ref="A522:B522"/>
    <mergeCell ref="A523:B523"/>
    <mergeCell ref="F524:F530"/>
    <mergeCell ref="G524:G530"/>
    <mergeCell ref="H524:H530"/>
    <mergeCell ref="I524:I530"/>
    <mergeCell ref="A525:B525"/>
    <mergeCell ref="A526:B526"/>
    <mergeCell ref="A527:B527"/>
    <mergeCell ref="A528:B528"/>
    <mergeCell ref="A529:B529"/>
    <mergeCell ref="A530:B530"/>
    <mergeCell ref="A531:B531"/>
    <mergeCell ref="F532:F538"/>
    <mergeCell ref="G532:G538"/>
    <mergeCell ref="H532:H538"/>
    <mergeCell ref="A547:B547"/>
    <mergeCell ref="I532:I538"/>
    <mergeCell ref="A533:B533"/>
    <mergeCell ref="A534:B534"/>
    <mergeCell ref="A535:B535"/>
    <mergeCell ref="A536:B536"/>
    <mergeCell ref="A537:B537"/>
    <mergeCell ref="A538:B538"/>
    <mergeCell ref="A554:B554"/>
    <mergeCell ref="F541:F547"/>
    <mergeCell ref="G541:G547"/>
    <mergeCell ref="H541:H547"/>
    <mergeCell ref="I541:I547"/>
    <mergeCell ref="A542:B542"/>
    <mergeCell ref="A543:B543"/>
    <mergeCell ref="A544:B544"/>
    <mergeCell ref="A545:B545"/>
    <mergeCell ref="A546:B546"/>
    <mergeCell ref="I86:I92"/>
    <mergeCell ref="F548:F554"/>
    <mergeCell ref="G548:G554"/>
    <mergeCell ref="H548:H554"/>
    <mergeCell ref="I548:I554"/>
    <mergeCell ref="A549:B549"/>
    <mergeCell ref="A550:B550"/>
    <mergeCell ref="A551:B551"/>
    <mergeCell ref="A552:B552"/>
    <mergeCell ref="A553:B553"/>
    <mergeCell ref="F86:F91"/>
    <mergeCell ref="G86:G91"/>
    <mergeCell ref="H86:H91"/>
    <mergeCell ref="A87:B87"/>
    <mergeCell ref="A88:B88"/>
    <mergeCell ref="A89:B89"/>
    <mergeCell ref="A90:B90"/>
    <mergeCell ref="A91:B91"/>
    <mergeCell ref="F93:F99"/>
    <mergeCell ref="G93:G99"/>
    <mergeCell ref="H93:H99"/>
    <mergeCell ref="I93:I99"/>
    <mergeCell ref="A94:B94"/>
    <mergeCell ref="A95:B95"/>
    <mergeCell ref="A96:B96"/>
    <mergeCell ref="A97:B97"/>
    <mergeCell ref="A98:B98"/>
    <mergeCell ref="A99:B99"/>
    <mergeCell ref="A103:B103"/>
    <mergeCell ref="A104:B104"/>
    <mergeCell ref="A105:B105"/>
    <mergeCell ref="A106:B106"/>
    <mergeCell ref="A107:B107"/>
    <mergeCell ref="A108:B108"/>
    <mergeCell ref="H110:H116"/>
    <mergeCell ref="I110:I116"/>
    <mergeCell ref="L110:L116"/>
    <mergeCell ref="M110:M116"/>
    <mergeCell ref="F102:F108"/>
    <mergeCell ref="G102:G108"/>
    <mergeCell ref="H102:H108"/>
    <mergeCell ref="I102:I108"/>
    <mergeCell ref="N110:N116"/>
    <mergeCell ref="O110:O116"/>
    <mergeCell ref="A111:B111"/>
    <mergeCell ref="A112:B112"/>
    <mergeCell ref="A113:B113"/>
    <mergeCell ref="A114:B114"/>
    <mergeCell ref="A115:B115"/>
    <mergeCell ref="A116:B116"/>
    <mergeCell ref="F110:F116"/>
    <mergeCell ref="G110:G116"/>
    <mergeCell ref="F118:F124"/>
    <mergeCell ref="G118:G124"/>
    <mergeCell ref="H118:H124"/>
    <mergeCell ref="I118:I124"/>
    <mergeCell ref="A119:B119"/>
    <mergeCell ref="A120:B120"/>
    <mergeCell ref="A121:B121"/>
    <mergeCell ref="A122:B122"/>
    <mergeCell ref="A123:B123"/>
    <mergeCell ref="A124:B124"/>
    <mergeCell ref="F126:F132"/>
    <mergeCell ref="G126:G132"/>
    <mergeCell ref="H126:H132"/>
    <mergeCell ref="I126:I132"/>
    <mergeCell ref="A127:B127"/>
    <mergeCell ref="A128:B128"/>
    <mergeCell ref="A129:B129"/>
    <mergeCell ref="A130:B130"/>
    <mergeCell ref="A131:B131"/>
    <mergeCell ref="A132:B132"/>
    <mergeCell ref="F133:F139"/>
    <mergeCell ref="G133:G139"/>
    <mergeCell ref="H133:H139"/>
    <mergeCell ref="I133:I139"/>
    <mergeCell ref="A134:B134"/>
    <mergeCell ref="A135:B135"/>
    <mergeCell ref="A136:B136"/>
    <mergeCell ref="A137:B137"/>
    <mergeCell ref="A138:B138"/>
    <mergeCell ref="A139:B139"/>
    <mergeCell ref="F141:F147"/>
    <mergeCell ref="G141:G147"/>
    <mergeCell ref="H141:H147"/>
    <mergeCell ref="I141:I147"/>
    <mergeCell ref="A142:B142"/>
    <mergeCell ref="A143:B143"/>
    <mergeCell ref="A144:B144"/>
    <mergeCell ref="A145:B145"/>
    <mergeCell ref="A146:B146"/>
    <mergeCell ref="A147:B147"/>
    <mergeCell ref="F149:F155"/>
    <mergeCell ref="G149:G155"/>
    <mergeCell ref="H149:H155"/>
    <mergeCell ref="I149:I155"/>
    <mergeCell ref="A150:B150"/>
    <mergeCell ref="A151:B151"/>
    <mergeCell ref="A152:B152"/>
    <mergeCell ref="A153:B153"/>
    <mergeCell ref="A154:B154"/>
    <mergeCell ref="A155:B155"/>
    <mergeCell ref="F156:F162"/>
    <mergeCell ref="G156:G162"/>
    <mergeCell ref="H156:H162"/>
    <mergeCell ref="I156:I162"/>
    <mergeCell ref="A157:B157"/>
    <mergeCell ref="A158:B158"/>
    <mergeCell ref="A159:B159"/>
    <mergeCell ref="A160:B160"/>
    <mergeCell ref="A161:B161"/>
    <mergeCell ref="A162:B162"/>
  </mergeCells>
  <printOptions/>
  <pageMargins left="0.25" right="0.25" top="0.75" bottom="0.75" header="0.3" footer="0.3"/>
  <pageSetup horizontalDpi="600" verticalDpi="600" orientation="landscape" paperSize="9" scale="80" r:id="rId2"/>
  <rowBreaks count="17" manualBreakCount="17">
    <brk id="21" max="8" man="1"/>
    <brk id="43" max="8" man="1"/>
    <brk id="52" max="8" man="1"/>
    <brk id="70" max="8" man="1"/>
    <brk id="92" max="8" man="1"/>
    <brk id="101" max="8" man="1"/>
    <brk id="163" max="8" man="1"/>
    <brk id="196" max="8" man="1"/>
    <brk id="268" max="8" man="1"/>
    <brk id="336" max="8" man="1"/>
    <brk id="360" max="8" man="1"/>
    <brk id="377" max="8" man="1"/>
    <brk id="396" max="8" man="1"/>
    <brk id="417" max="8" man="1"/>
    <brk id="445" max="8" man="1"/>
    <brk id="467" max="8" man="1"/>
    <brk id="495" max="8"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G40"/>
  <sheetViews>
    <sheetView view="pageBreakPreview" zoomScale="80" zoomScaleSheetLayoutView="80" workbookViewId="0" topLeftCell="A1">
      <pane ySplit="7" topLeftCell="A8" activePane="bottomLeft" state="frozen"/>
      <selection pane="topLeft" activeCell="A1" sqref="A1"/>
      <selection pane="bottomLeft" activeCell="L12" sqref="L12"/>
    </sheetView>
  </sheetViews>
  <sheetFormatPr defaultColWidth="9.125" defaultRowHeight="12.75"/>
  <cols>
    <col min="1" max="1" width="5.50390625" style="134" customWidth="1"/>
    <col min="2" max="2" width="44.125" style="134" customWidth="1"/>
    <col min="3" max="3" width="12.50390625" style="134" customWidth="1"/>
    <col min="4" max="4" width="19.50390625" style="134" customWidth="1"/>
    <col min="5" max="6" width="17.875" style="134" customWidth="1"/>
    <col min="7" max="7" width="72.125" style="134" customWidth="1"/>
    <col min="8" max="16384" width="9.125" style="134" customWidth="1"/>
  </cols>
  <sheetData>
    <row r="1" s="12" customFormat="1" ht="13.5">
      <c r="G1" s="131" t="s">
        <v>54</v>
      </c>
    </row>
    <row r="2" ht="14.25" customHeight="1"/>
    <row r="3" spans="1:7" ht="15">
      <c r="A3" s="253" t="s">
        <v>18</v>
      </c>
      <c r="B3" s="253"/>
      <c r="C3" s="253"/>
      <c r="D3" s="253"/>
      <c r="E3" s="253"/>
      <c r="F3" s="253"/>
      <c r="G3" s="253"/>
    </row>
    <row r="5" spans="1:7" s="138" customFormat="1" ht="35.25" customHeight="1">
      <c r="A5" s="258" t="s">
        <v>19</v>
      </c>
      <c r="B5" s="258" t="s">
        <v>2</v>
      </c>
      <c r="C5" s="258" t="s">
        <v>20</v>
      </c>
      <c r="D5" s="265" t="s">
        <v>41</v>
      </c>
      <c r="E5" s="266"/>
      <c r="F5" s="267"/>
      <c r="G5" s="258" t="s">
        <v>21</v>
      </c>
    </row>
    <row r="6" spans="1:7" s="138" customFormat="1" ht="16.5" customHeight="1">
      <c r="A6" s="264"/>
      <c r="B6" s="264"/>
      <c r="C6" s="264"/>
      <c r="D6" s="258" t="s">
        <v>306</v>
      </c>
      <c r="E6" s="260" t="s">
        <v>22</v>
      </c>
      <c r="F6" s="261"/>
      <c r="G6" s="264"/>
    </row>
    <row r="7" spans="1:7" s="138" customFormat="1" ht="31.5" customHeight="1">
      <c r="A7" s="259"/>
      <c r="B7" s="259"/>
      <c r="C7" s="259"/>
      <c r="D7" s="259"/>
      <c r="E7" s="136" t="s">
        <v>23</v>
      </c>
      <c r="F7" s="136" t="s">
        <v>24</v>
      </c>
      <c r="G7" s="259"/>
    </row>
    <row r="8" spans="1:7" s="12" customFormat="1" ht="13.5">
      <c r="A8" s="137">
        <v>1</v>
      </c>
      <c r="B8" s="137">
        <v>2</v>
      </c>
      <c r="C8" s="137">
        <v>3</v>
      </c>
      <c r="D8" s="137">
        <v>4</v>
      </c>
      <c r="E8" s="137">
        <v>5</v>
      </c>
      <c r="F8" s="137">
        <v>6</v>
      </c>
      <c r="G8" s="137">
        <v>7</v>
      </c>
    </row>
    <row r="9" spans="1:7" s="138" customFormat="1" ht="41.25">
      <c r="A9" s="174"/>
      <c r="B9" s="177" t="s">
        <v>98</v>
      </c>
      <c r="C9" s="175"/>
      <c r="D9" s="175"/>
      <c r="E9" s="175"/>
      <c r="F9" s="175"/>
      <c r="G9" s="177"/>
    </row>
    <row r="10" spans="1:7" s="138" customFormat="1" ht="48" customHeight="1">
      <c r="A10" s="140">
        <v>1</v>
      </c>
      <c r="B10" s="127" t="s">
        <v>298</v>
      </c>
      <c r="C10" s="136" t="s">
        <v>309</v>
      </c>
      <c r="D10" s="140">
        <v>87</v>
      </c>
      <c r="E10" s="140">
        <v>81</v>
      </c>
      <c r="F10" s="140">
        <v>72.091</v>
      </c>
      <c r="G10" s="127" t="s">
        <v>670</v>
      </c>
    </row>
    <row r="11" spans="1:7" s="138" customFormat="1" ht="27">
      <c r="A11" s="140">
        <v>2</v>
      </c>
      <c r="B11" s="127" t="s">
        <v>299</v>
      </c>
      <c r="C11" s="136" t="s">
        <v>309</v>
      </c>
      <c r="D11" s="140">
        <v>62</v>
      </c>
      <c r="E11" s="140">
        <v>48</v>
      </c>
      <c r="F11" s="140">
        <v>49.095</v>
      </c>
      <c r="G11" s="127" t="s">
        <v>538</v>
      </c>
    </row>
    <row r="12" spans="1:7" s="138" customFormat="1" ht="69">
      <c r="A12" s="140">
        <v>3</v>
      </c>
      <c r="B12" s="127" t="s">
        <v>300</v>
      </c>
      <c r="C12" s="136" t="s">
        <v>310</v>
      </c>
      <c r="D12" s="140">
        <v>1.87</v>
      </c>
      <c r="E12" s="140">
        <v>2.6</v>
      </c>
      <c r="F12" s="140">
        <v>2.6</v>
      </c>
      <c r="G12" s="127" t="s">
        <v>538</v>
      </c>
    </row>
    <row r="13" spans="1:7" s="138" customFormat="1" ht="63" customHeight="1">
      <c r="A13" s="140">
        <v>4</v>
      </c>
      <c r="B13" s="127" t="s">
        <v>301</v>
      </c>
      <c r="C13" s="136" t="s">
        <v>311</v>
      </c>
      <c r="D13" s="140">
        <v>42</v>
      </c>
      <c r="E13" s="140">
        <v>58</v>
      </c>
      <c r="F13" s="140">
        <v>41</v>
      </c>
      <c r="G13" s="127" t="s">
        <v>753</v>
      </c>
    </row>
    <row r="14" spans="1:7" s="138" customFormat="1" ht="43.5" customHeight="1">
      <c r="A14" s="140">
        <v>5</v>
      </c>
      <c r="B14" s="127" t="s">
        <v>302</v>
      </c>
      <c r="C14" s="140" t="s">
        <v>312</v>
      </c>
      <c r="D14" s="140">
        <v>210</v>
      </c>
      <c r="E14" s="140">
        <v>447</v>
      </c>
      <c r="F14" s="140">
        <v>266</v>
      </c>
      <c r="G14" s="127" t="s">
        <v>547</v>
      </c>
    </row>
    <row r="15" spans="1:7" s="138" customFormat="1" ht="27">
      <c r="A15" s="140">
        <v>6</v>
      </c>
      <c r="B15" s="127" t="s">
        <v>303</v>
      </c>
      <c r="C15" s="136" t="s">
        <v>313</v>
      </c>
      <c r="D15" s="140">
        <v>2.67</v>
      </c>
      <c r="E15" s="140">
        <v>2.79</v>
      </c>
      <c r="F15" s="140">
        <v>2.804</v>
      </c>
      <c r="G15" s="127" t="s">
        <v>671</v>
      </c>
    </row>
    <row r="16" spans="1:7" s="178" customFormat="1" ht="13.5">
      <c r="A16" s="174"/>
      <c r="B16" s="175" t="s">
        <v>106</v>
      </c>
      <c r="C16" s="176"/>
      <c r="D16" s="174"/>
      <c r="E16" s="174"/>
      <c r="F16" s="174"/>
      <c r="G16" s="177"/>
    </row>
    <row r="17" spans="1:7" s="138" customFormat="1" ht="319.5" customHeight="1">
      <c r="A17" s="140">
        <v>1</v>
      </c>
      <c r="B17" s="127" t="s">
        <v>304</v>
      </c>
      <c r="C17" s="136" t="s">
        <v>307</v>
      </c>
      <c r="D17" s="140">
        <v>5</v>
      </c>
      <c r="E17" s="140">
        <v>8</v>
      </c>
      <c r="F17" s="140">
        <v>2</v>
      </c>
      <c r="G17" s="127" t="s">
        <v>537</v>
      </c>
    </row>
    <row r="18" spans="1:7" s="138" customFormat="1" ht="54.75">
      <c r="A18" s="140">
        <v>2</v>
      </c>
      <c r="B18" s="127" t="s">
        <v>305</v>
      </c>
      <c r="C18" s="136" t="s">
        <v>308</v>
      </c>
      <c r="D18" s="140">
        <v>108.0034</v>
      </c>
      <c r="E18" s="140">
        <v>76.007</v>
      </c>
      <c r="F18" s="140">
        <v>134.9844</v>
      </c>
      <c r="G18" s="127" t="s">
        <v>534</v>
      </c>
    </row>
    <row r="19" spans="1:7" s="178" customFormat="1" ht="13.5">
      <c r="A19" s="174"/>
      <c r="B19" s="175" t="s">
        <v>172</v>
      </c>
      <c r="C19" s="176"/>
      <c r="D19" s="174"/>
      <c r="E19" s="174"/>
      <c r="F19" s="174"/>
      <c r="G19" s="177"/>
    </row>
    <row r="20" spans="1:7" s="138" customFormat="1" ht="110.25">
      <c r="A20" s="140" t="s">
        <v>8</v>
      </c>
      <c r="B20" s="127" t="s">
        <v>315</v>
      </c>
      <c r="C20" s="136" t="s">
        <v>330</v>
      </c>
      <c r="D20" s="140">
        <v>6.58</v>
      </c>
      <c r="E20" s="140">
        <v>1.85</v>
      </c>
      <c r="F20" s="166">
        <v>0.12</v>
      </c>
      <c r="G20" s="127" t="s">
        <v>647</v>
      </c>
    </row>
    <row r="21" spans="1:7" s="138" customFormat="1" ht="99.75" customHeight="1">
      <c r="A21" s="140" t="s">
        <v>9</v>
      </c>
      <c r="B21" s="127" t="s">
        <v>316</v>
      </c>
      <c r="C21" s="136" t="s">
        <v>340</v>
      </c>
      <c r="D21" s="140">
        <v>0.23</v>
      </c>
      <c r="E21" s="140">
        <v>39.5</v>
      </c>
      <c r="F21" s="166">
        <v>8.9</v>
      </c>
      <c r="G21" s="127" t="s">
        <v>648</v>
      </c>
    </row>
    <row r="22" spans="1:7" s="138" customFormat="1" ht="110.25">
      <c r="A22" s="140" t="s">
        <v>10</v>
      </c>
      <c r="B22" s="127" t="s">
        <v>646</v>
      </c>
      <c r="C22" s="136" t="s">
        <v>341</v>
      </c>
      <c r="D22" s="140">
        <v>5.33</v>
      </c>
      <c r="E22" s="140">
        <v>28.4</v>
      </c>
      <c r="F22" s="166">
        <v>12.1</v>
      </c>
      <c r="G22" s="127" t="s">
        <v>656</v>
      </c>
    </row>
    <row r="23" spans="1:7" s="138" customFormat="1" ht="82.5">
      <c r="A23" s="140" t="s">
        <v>314</v>
      </c>
      <c r="B23" s="127" t="s">
        <v>317</v>
      </c>
      <c r="C23" s="136" t="s">
        <v>332</v>
      </c>
      <c r="D23" s="140">
        <v>7.6</v>
      </c>
      <c r="E23" s="140">
        <v>667</v>
      </c>
      <c r="F23" s="166">
        <v>136</v>
      </c>
      <c r="G23" s="127" t="s">
        <v>655</v>
      </c>
    </row>
    <row r="24" spans="1:7" s="178" customFormat="1" ht="13.5">
      <c r="A24" s="174"/>
      <c r="B24" s="175" t="s">
        <v>318</v>
      </c>
      <c r="C24" s="176"/>
      <c r="D24" s="174"/>
      <c r="E24" s="174"/>
      <c r="F24" s="174"/>
      <c r="G24" s="177"/>
    </row>
    <row r="25" spans="1:7" s="138" customFormat="1" ht="13.5" customHeight="1">
      <c r="A25" s="140" t="s">
        <v>256</v>
      </c>
      <c r="B25" s="127" t="s">
        <v>319</v>
      </c>
      <c r="C25" s="136" t="s">
        <v>321</v>
      </c>
      <c r="D25" s="140">
        <v>100</v>
      </c>
      <c r="E25" s="140">
        <v>181</v>
      </c>
      <c r="F25" s="140">
        <v>82</v>
      </c>
      <c r="G25" s="258" t="s">
        <v>660</v>
      </c>
    </row>
    <row r="26" spans="1:7" s="138" customFormat="1" ht="53.25" customHeight="1">
      <c r="A26" s="140" t="s">
        <v>258</v>
      </c>
      <c r="B26" s="127" t="s">
        <v>320</v>
      </c>
      <c r="C26" s="136" t="s">
        <v>312</v>
      </c>
      <c r="D26" s="140">
        <v>224</v>
      </c>
      <c r="E26" s="140">
        <v>407</v>
      </c>
      <c r="F26" s="140">
        <v>190</v>
      </c>
      <c r="G26" s="259"/>
    </row>
    <row r="27" spans="1:7" s="178" customFormat="1" ht="13.5">
      <c r="A27" s="174"/>
      <c r="B27" s="175" t="s">
        <v>266</v>
      </c>
      <c r="C27" s="176"/>
      <c r="D27" s="174"/>
      <c r="E27" s="174"/>
      <c r="F27" s="174"/>
      <c r="G27" s="177"/>
    </row>
    <row r="28" spans="1:7" s="138" customFormat="1" ht="27">
      <c r="A28" s="140" t="s">
        <v>322</v>
      </c>
      <c r="B28" s="127" t="s">
        <v>302</v>
      </c>
      <c r="C28" s="136" t="s">
        <v>312</v>
      </c>
      <c r="D28" s="140">
        <v>15</v>
      </c>
      <c r="E28" s="140">
        <v>40</v>
      </c>
      <c r="F28" s="140">
        <v>76</v>
      </c>
      <c r="G28" s="258" t="s">
        <v>546</v>
      </c>
    </row>
    <row r="29" spans="1:7" s="138" customFormat="1" ht="27">
      <c r="A29" s="140" t="s">
        <v>323</v>
      </c>
      <c r="B29" s="127" t="s">
        <v>324</v>
      </c>
      <c r="C29" s="136" t="s">
        <v>321</v>
      </c>
      <c r="D29" s="140">
        <v>9</v>
      </c>
      <c r="E29" s="140">
        <v>24</v>
      </c>
      <c r="F29" s="140">
        <v>37</v>
      </c>
      <c r="G29" s="259"/>
    </row>
    <row r="30" spans="1:7" s="178" customFormat="1" ht="13.5">
      <c r="A30" s="174"/>
      <c r="B30" s="175" t="s">
        <v>269</v>
      </c>
      <c r="C30" s="176"/>
      <c r="D30" s="179"/>
      <c r="E30" s="174"/>
      <c r="F30" s="174"/>
      <c r="G30" s="177"/>
    </row>
    <row r="31" spans="1:7" s="138" customFormat="1" ht="41.25">
      <c r="A31" s="140" t="s">
        <v>325</v>
      </c>
      <c r="B31" s="127" t="s">
        <v>326</v>
      </c>
      <c r="C31" s="146" t="s">
        <v>327</v>
      </c>
      <c r="D31" s="140">
        <v>96</v>
      </c>
      <c r="E31" s="165">
        <v>89</v>
      </c>
      <c r="F31" s="140">
        <v>116</v>
      </c>
      <c r="G31" s="262" t="s">
        <v>569</v>
      </c>
    </row>
    <row r="32" spans="1:7" s="138" customFormat="1" ht="41.25">
      <c r="A32" s="140" t="s">
        <v>328</v>
      </c>
      <c r="B32" s="127" t="s">
        <v>329</v>
      </c>
      <c r="C32" s="146" t="s">
        <v>330</v>
      </c>
      <c r="D32" s="140">
        <v>9.95</v>
      </c>
      <c r="E32" s="165">
        <v>9.24</v>
      </c>
      <c r="F32" s="140">
        <v>11.8</v>
      </c>
      <c r="G32" s="263"/>
    </row>
    <row r="33" spans="1:7" s="178" customFormat="1" ht="13.5">
      <c r="A33" s="174"/>
      <c r="B33" s="175" t="s">
        <v>274</v>
      </c>
      <c r="C33" s="176"/>
      <c r="D33" s="180"/>
      <c r="E33" s="174"/>
      <c r="F33" s="174"/>
      <c r="G33" s="177"/>
    </row>
    <row r="34" spans="1:7" s="138" customFormat="1" ht="54.75">
      <c r="A34" s="140" t="s">
        <v>275</v>
      </c>
      <c r="B34" s="127" t="s">
        <v>331</v>
      </c>
      <c r="C34" s="136" t="s">
        <v>332</v>
      </c>
      <c r="D34" s="140">
        <v>42</v>
      </c>
      <c r="E34" s="140">
        <v>58</v>
      </c>
      <c r="F34" s="140">
        <v>41</v>
      </c>
      <c r="G34" s="127" t="s">
        <v>536</v>
      </c>
    </row>
    <row r="35" spans="1:7" s="138" customFormat="1" ht="54.75">
      <c r="A35" s="140" t="s">
        <v>280</v>
      </c>
      <c r="B35" s="127" t="s">
        <v>333</v>
      </c>
      <c r="C35" s="136" t="s">
        <v>312</v>
      </c>
      <c r="D35" s="140">
        <v>0</v>
      </c>
      <c r="E35" s="140">
        <v>45</v>
      </c>
      <c r="F35" s="140">
        <v>15</v>
      </c>
      <c r="G35" s="127" t="s">
        <v>703</v>
      </c>
    </row>
    <row r="36" spans="1:7" s="178" customFormat="1" ht="13.5">
      <c r="A36" s="174"/>
      <c r="B36" s="175" t="s">
        <v>287</v>
      </c>
      <c r="C36" s="176"/>
      <c r="D36" s="174"/>
      <c r="E36" s="174"/>
      <c r="F36" s="174"/>
      <c r="G36" s="177"/>
    </row>
    <row r="37" spans="1:7" s="138" customFormat="1" ht="33.75" customHeight="1">
      <c r="A37" s="140" t="s">
        <v>288</v>
      </c>
      <c r="B37" s="127" t="s">
        <v>334</v>
      </c>
      <c r="C37" s="137" t="s">
        <v>332</v>
      </c>
      <c r="D37" s="140">
        <v>119</v>
      </c>
      <c r="E37" s="140">
        <v>264</v>
      </c>
      <c r="F37" s="140">
        <v>111</v>
      </c>
      <c r="G37" s="127" t="s">
        <v>578</v>
      </c>
    </row>
    <row r="38" spans="1:7" s="138" customFormat="1" ht="102" customHeight="1">
      <c r="A38" s="140" t="s">
        <v>291</v>
      </c>
      <c r="B38" s="127" t="s">
        <v>335</v>
      </c>
      <c r="C38" s="137" t="s">
        <v>312</v>
      </c>
      <c r="D38" s="137">
        <v>111</v>
      </c>
      <c r="E38" s="137">
        <v>171</v>
      </c>
      <c r="F38" s="137">
        <v>111</v>
      </c>
      <c r="G38" s="148" t="s">
        <v>579</v>
      </c>
    </row>
    <row r="39" spans="1:7" s="138" customFormat="1" ht="82.5">
      <c r="A39" s="140" t="s">
        <v>293</v>
      </c>
      <c r="B39" s="127" t="s">
        <v>336</v>
      </c>
      <c r="C39" s="137" t="s">
        <v>307</v>
      </c>
      <c r="D39" s="137">
        <v>63</v>
      </c>
      <c r="E39" s="137">
        <v>1</v>
      </c>
      <c r="F39" s="137">
        <v>3</v>
      </c>
      <c r="G39" s="148" t="s">
        <v>577</v>
      </c>
    </row>
    <row r="40" spans="1:7" ht="82.5">
      <c r="A40" s="140" t="s">
        <v>295</v>
      </c>
      <c r="B40" s="127" t="s">
        <v>635</v>
      </c>
      <c r="C40" s="137" t="s">
        <v>332</v>
      </c>
      <c r="D40" s="137">
        <v>0</v>
      </c>
      <c r="E40" s="137">
        <v>2</v>
      </c>
      <c r="F40" s="137">
        <v>2</v>
      </c>
      <c r="G40" s="148" t="s">
        <v>580</v>
      </c>
    </row>
  </sheetData>
  <sheetProtection/>
  <mergeCells count="11">
    <mergeCell ref="G5:G7"/>
    <mergeCell ref="D6:D7"/>
    <mergeCell ref="E6:F6"/>
    <mergeCell ref="G31:G32"/>
    <mergeCell ref="G25:G26"/>
    <mergeCell ref="G28:G29"/>
    <mergeCell ref="A3:G3"/>
    <mergeCell ref="A5:A7"/>
    <mergeCell ref="B5:B7"/>
    <mergeCell ref="C5:C7"/>
    <mergeCell ref="D5:F5"/>
  </mergeCells>
  <printOptions/>
  <pageMargins left="0.25" right="0.25" top="0.75" bottom="0.75" header="0.3" footer="0.3"/>
  <pageSetup horizontalDpi="600" verticalDpi="600" orientation="landscape" paperSize="9" scale="54" r:id="rId1"/>
  <rowBreaks count="1" manualBreakCount="1">
    <brk id="22" max="255"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102"/>
  <sheetViews>
    <sheetView view="pageBreakPreview" zoomScale="90" zoomScaleSheetLayoutView="90" workbookViewId="0" topLeftCell="A4">
      <pane ySplit="6" topLeftCell="A99" activePane="bottomLeft" state="frozen"/>
      <selection pane="topLeft" activeCell="A4" sqref="A4"/>
      <selection pane="bottomLeft" activeCell="C94" sqref="C93:C94"/>
    </sheetView>
  </sheetViews>
  <sheetFormatPr defaultColWidth="9.125" defaultRowHeight="12.75"/>
  <cols>
    <col min="1" max="1" width="8.75390625" style="134" customWidth="1"/>
    <col min="2" max="2" width="36.875" style="134" customWidth="1"/>
    <col min="3" max="3" width="20.125" style="134" customWidth="1"/>
    <col min="4" max="7" width="11.625" style="134" customWidth="1"/>
    <col min="8" max="8" width="21.375" style="134" customWidth="1"/>
    <col min="9" max="9" width="25.25390625" style="134" customWidth="1"/>
    <col min="10" max="10" width="38.125" style="134" customWidth="1"/>
    <col min="11" max="16384" width="9.125" style="134" customWidth="1"/>
  </cols>
  <sheetData>
    <row r="1" s="12" customFormat="1" ht="16.5" customHeight="1">
      <c r="J1" s="131" t="s">
        <v>16</v>
      </c>
    </row>
    <row r="2" s="12" customFormat="1" ht="18.75" customHeight="1"/>
    <row r="3" spans="1:10" ht="15">
      <c r="A3" s="253" t="s">
        <v>32</v>
      </c>
      <c r="B3" s="253"/>
      <c r="C3" s="253"/>
      <c r="D3" s="253"/>
      <c r="E3" s="253"/>
      <c r="F3" s="253"/>
      <c r="G3" s="253"/>
      <c r="H3" s="253"/>
      <c r="I3" s="253"/>
      <c r="J3" s="253"/>
    </row>
    <row r="4" spans="1:10" ht="15">
      <c r="A4" s="253" t="s">
        <v>31</v>
      </c>
      <c r="B4" s="253"/>
      <c r="C4" s="253"/>
      <c r="D4" s="253"/>
      <c r="E4" s="253"/>
      <c r="F4" s="253"/>
      <c r="G4" s="253"/>
      <c r="H4" s="253"/>
      <c r="I4" s="253"/>
      <c r="J4" s="253"/>
    </row>
    <row r="5" spans="1:10" ht="32.25" customHeight="1">
      <c r="A5" s="271" t="s">
        <v>85</v>
      </c>
      <c r="B5" s="253"/>
      <c r="C5" s="253"/>
      <c r="D5" s="253"/>
      <c r="E5" s="253"/>
      <c r="F5" s="253"/>
      <c r="G5" s="253"/>
      <c r="H5" s="253"/>
      <c r="I5" s="253"/>
      <c r="J5" s="253"/>
    </row>
    <row r="6" s="12" customFormat="1" ht="12" customHeight="1"/>
    <row r="7" spans="1:10" s="135" customFormat="1" ht="21.75" customHeight="1">
      <c r="A7" s="258" t="s">
        <v>19</v>
      </c>
      <c r="B7" s="258" t="s">
        <v>42</v>
      </c>
      <c r="C7" s="258" t="s">
        <v>30</v>
      </c>
      <c r="D7" s="265" t="s">
        <v>29</v>
      </c>
      <c r="E7" s="267"/>
      <c r="F7" s="265" t="s">
        <v>28</v>
      </c>
      <c r="G7" s="267"/>
      <c r="H7" s="265" t="s">
        <v>27</v>
      </c>
      <c r="I7" s="267"/>
      <c r="J7" s="258" t="s">
        <v>88</v>
      </c>
    </row>
    <row r="8" spans="1:10" s="135" customFormat="1" ht="41.25" customHeight="1">
      <c r="A8" s="259"/>
      <c r="B8" s="259"/>
      <c r="C8" s="259"/>
      <c r="D8" s="136" t="s">
        <v>26</v>
      </c>
      <c r="E8" s="136" t="s">
        <v>25</v>
      </c>
      <c r="F8" s="136" t="s">
        <v>26</v>
      </c>
      <c r="G8" s="136" t="s">
        <v>25</v>
      </c>
      <c r="H8" s="136" t="s">
        <v>436</v>
      </c>
      <c r="I8" s="136" t="s">
        <v>339</v>
      </c>
      <c r="J8" s="259"/>
    </row>
    <row r="9" spans="1:10" s="12" customFormat="1" ht="17.25" customHeight="1">
      <c r="A9" s="137">
        <v>1</v>
      </c>
      <c r="B9" s="137">
        <v>2</v>
      </c>
      <c r="C9" s="137">
        <v>3</v>
      </c>
      <c r="D9" s="137">
        <v>4</v>
      </c>
      <c r="E9" s="137">
        <v>5</v>
      </c>
      <c r="F9" s="137">
        <v>6</v>
      </c>
      <c r="G9" s="137">
        <v>7</v>
      </c>
      <c r="H9" s="137">
        <v>8</v>
      </c>
      <c r="I9" s="137">
        <v>9</v>
      </c>
      <c r="J9" s="137">
        <v>10</v>
      </c>
    </row>
    <row r="10" spans="1:10" s="138" customFormat="1" ht="26.25" customHeight="1">
      <c r="A10" s="273" t="s">
        <v>106</v>
      </c>
      <c r="B10" s="274"/>
      <c r="C10" s="274"/>
      <c r="D10" s="274"/>
      <c r="E10" s="274"/>
      <c r="F10" s="274"/>
      <c r="G10" s="274"/>
      <c r="H10" s="274"/>
      <c r="I10" s="274"/>
      <c r="J10" s="275"/>
    </row>
    <row r="11" spans="1:10" s="138" customFormat="1" ht="134.25" customHeight="1">
      <c r="A11" s="139" t="s">
        <v>11</v>
      </c>
      <c r="B11" s="132" t="s">
        <v>107</v>
      </c>
      <c r="C11" s="127" t="s">
        <v>338</v>
      </c>
      <c r="D11" s="133" t="s">
        <v>285</v>
      </c>
      <c r="E11" s="133" t="s">
        <v>286</v>
      </c>
      <c r="F11" s="133"/>
      <c r="G11" s="133"/>
      <c r="H11" s="127" t="s">
        <v>642</v>
      </c>
      <c r="I11" s="127" t="s">
        <v>643</v>
      </c>
      <c r="J11" s="127" t="s">
        <v>538</v>
      </c>
    </row>
    <row r="12" spans="1:10" s="138" customFormat="1" ht="82.5">
      <c r="A12" s="133" t="s">
        <v>51</v>
      </c>
      <c r="B12" s="127" t="s">
        <v>111</v>
      </c>
      <c r="C12" s="127" t="s">
        <v>342</v>
      </c>
      <c r="D12" s="133" t="s">
        <v>285</v>
      </c>
      <c r="E12" s="133" t="s">
        <v>286</v>
      </c>
      <c r="F12" s="133"/>
      <c r="G12" s="133"/>
      <c r="H12" s="140"/>
      <c r="I12" s="140"/>
      <c r="J12" s="127" t="s">
        <v>538</v>
      </c>
    </row>
    <row r="13" spans="1:10" s="138" customFormat="1" ht="123.75">
      <c r="A13" s="133" t="s">
        <v>116</v>
      </c>
      <c r="B13" s="127" t="s">
        <v>343</v>
      </c>
      <c r="C13" s="127" t="s">
        <v>338</v>
      </c>
      <c r="D13" s="141" t="s">
        <v>285</v>
      </c>
      <c r="E13" s="141" t="s">
        <v>286</v>
      </c>
      <c r="F13" s="133"/>
      <c r="G13" s="133"/>
      <c r="H13" s="140"/>
      <c r="I13" s="140"/>
      <c r="J13" s="127" t="s">
        <v>538</v>
      </c>
    </row>
    <row r="14" spans="1:10" s="138" customFormat="1" ht="130.5" customHeight="1">
      <c r="A14" s="133" t="s">
        <v>118</v>
      </c>
      <c r="B14" s="127" t="s">
        <v>344</v>
      </c>
      <c r="C14" s="127" t="s">
        <v>338</v>
      </c>
      <c r="D14" s="133" t="s">
        <v>285</v>
      </c>
      <c r="E14" s="133" t="s">
        <v>286</v>
      </c>
      <c r="F14" s="133"/>
      <c r="G14" s="133"/>
      <c r="H14" s="140"/>
      <c r="I14" s="140"/>
      <c r="J14" s="127" t="s">
        <v>538</v>
      </c>
    </row>
    <row r="15" spans="1:10" s="138" customFormat="1" ht="123.75">
      <c r="A15" s="133" t="s">
        <v>120</v>
      </c>
      <c r="B15" s="127" t="s">
        <v>345</v>
      </c>
      <c r="C15" s="127" t="s">
        <v>338</v>
      </c>
      <c r="D15" s="133" t="s">
        <v>285</v>
      </c>
      <c r="E15" s="133" t="s">
        <v>286</v>
      </c>
      <c r="F15" s="133"/>
      <c r="G15" s="133"/>
      <c r="H15" s="140"/>
      <c r="I15" s="140"/>
      <c r="J15" s="127" t="s">
        <v>538</v>
      </c>
    </row>
    <row r="16" spans="1:10" s="138" customFormat="1" ht="135" customHeight="1">
      <c r="A16" s="173" t="s">
        <v>52</v>
      </c>
      <c r="B16" s="132" t="s">
        <v>346</v>
      </c>
      <c r="C16" s="127" t="s">
        <v>338</v>
      </c>
      <c r="D16" s="133" t="s">
        <v>285</v>
      </c>
      <c r="E16" s="133" t="s">
        <v>286</v>
      </c>
      <c r="F16" s="133"/>
      <c r="G16" s="133"/>
      <c r="H16" s="127" t="s">
        <v>644</v>
      </c>
      <c r="I16" s="127" t="s">
        <v>645</v>
      </c>
      <c r="J16" s="127"/>
    </row>
    <row r="17" spans="1:10" s="138" customFormat="1" ht="79.5" customHeight="1">
      <c r="A17" s="133" t="s">
        <v>348</v>
      </c>
      <c r="B17" s="127" t="s">
        <v>347</v>
      </c>
      <c r="C17" s="127" t="s">
        <v>349</v>
      </c>
      <c r="D17" s="133" t="s">
        <v>108</v>
      </c>
      <c r="E17" s="133" t="s">
        <v>127</v>
      </c>
      <c r="F17" s="133"/>
      <c r="G17" s="133"/>
      <c r="H17" s="140"/>
      <c r="I17" s="140"/>
      <c r="J17" s="127"/>
    </row>
    <row r="18" spans="1:10" s="138" customFormat="1" ht="90" customHeight="1">
      <c r="A18" s="127"/>
      <c r="B18" s="127" t="s">
        <v>539</v>
      </c>
      <c r="C18" s="127" t="s">
        <v>349</v>
      </c>
      <c r="D18" s="133" t="s">
        <v>4</v>
      </c>
      <c r="E18" s="127" t="s">
        <v>130</v>
      </c>
      <c r="F18" s="133" t="s">
        <v>4</v>
      </c>
      <c r="G18" s="133"/>
      <c r="H18" s="133" t="s">
        <v>4</v>
      </c>
      <c r="I18" s="133" t="s">
        <v>4</v>
      </c>
      <c r="J18" s="127" t="s">
        <v>540</v>
      </c>
    </row>
    <row r="19" spans="1:10" s="138" customFormat="1" ht="87" customHeight="1">
      <c r="A19" s="127" t="s">
        <v>351</v>
      </c>
      <c r="B19" s="127" t="s">
        <v>350</v>
      </c>
      <c r="C19" s="127" t="s">
        <v>352</v>
      </c>
      <c r="D19" s="133" t="s">
        <v>127</v>
      </c>
      <c r="E19" s="133" t="s">
        <v>132</v>
      </c>
      <c r="F19" s="133"/>
      <c r="G19" s="133"/>
      <c r="H19" s="140"/>
      <c r="I19" s="140"/>
      <c r="J19" s="127"/>
    </row>
    <row r="20" spans="1:10" s="138" customFormat="1" ht="132" customHeight="1">
      <c r="A20" s="80"/>
      <c r="B20" s="127" t="s">
        <v>735</v>
      </c>
      <c r="C20" s="127" t="s">
        <v>352</v>
      </c>
      <c r="D20" s="133" t="s">
        <v>4</v>
      </c>
      <c r="E20" s="142" t="s">
        <v>150</v>
      </c>
      <c r="F20" s="133" t="s">
        <v>4</v>
      </c>
      <c r="G20" s="183"/>
      <c r="H20" s="133" t="s">
        <v>4</v>
      </c>
      <c r="I20" s="133" t="s">
        <v>683</v>
      </c>
      <c r="J20" s="127" t="s">
        <v>737</v>
      </c>
    </row>
    <row r="21" spans="1:10" s="138" customFormat="1" ht="130.5" customHeight="1">
      <c r="A21" s="80"/>
      <c r="B21" s="127" t="s">
        <v>736</v>
      </c>
      <c r="C21" s="127" t="s">
        <v>352</v>
      </c>
      <c r="D21" s="133" t="s">
        <v>4</v>
      </c>
      <c r="E21" s="142" t="s">
        <v>136</v>
      </c>
      <c r="F21" s="133" t="s">
        <v>4</v>
      </c>
      <c r="G21" s="142"/>
      <c r="H21" s="133" t="s">
        <v>4</v>
      </c>
      <c r="I21" s="133" t="s">
        <v>684</v>
      </c>
      <c r="J21" s="127" t="s">
        <v>738</v>
      </c>
    </row>
    <row r="22" spans="1:10" s="138" customFormat="1" ht="57" customHeight="1">
      <c r="A22" s="133" t="s">
        <v>354</v>
      </c>
      <c r="B22" s="127" t="s">
        <v>353</v>
      </c>
      <c r="C22" s="127" t="s">
        <v>355</v>
      </c>
      <c r="D22" s="133" t="s">
        <v>138</v>
      </c>
      <c r="E22" s="133" t="s">
        <v>132</v>
      </c>
      <c r="F22" s="133"/>
      <c r="G22" s="133"/>
      <c r="H22" s="140"/>
      <c r="I22" s="140"/>
      <c r="J22" s="127"/>
    </row>
    <row r="23" spans="1:10" s="138" customFormat="1" ht="89.25" customHeight="1">
      <c r="A23" s="133"/>
      <c r="B23" s="127" t="s">
        <v>680</v>
      </c>
      <c r="C23" s="127" t="s">
        <v>355</v>
      </c>
      <c r="D23" s="133" t="s">
        <v>4</v>
      </c>
      <c r="E23" s="127" t="s">
        <v>356</v>
      </c>
      <c r="F23" s="133" t="s">
        <v>4</v>
      </c>
      <c r="G23" s="184" t="s">
        <v>356</v>
      </c>
      <c r="H23" s="133" t="s">
        <v>4</v>
      </c>
      <c r="I23" s="133" t="s">
        <v>4</v>
      </c>
      <c r="J23" s="127" t="s">
        <v>538</v>
      </c>
    </row>
    <row r="24" spans="1:10" s="138" customFormat="1" ht="94.5" customHeight="1">
      <c r="A24" s="133"/>
      <c r="B24" s="127" t="s">
        <v>679</v>
      </c>
      <c r="C24" s="127" t="s">
        <v>355</v>
      </c>
      <c r="D24" s="133" t="s">
        <v>4</v>
      </c>
      <c r="E24" s="142" t="s">
        <v>136</v>
      </c>
      <c r="F24" s="133" t="s">
        <v>4</v>
      </c>
      <c r="G24" s="127"/>
      <c r="H24" s="133" t="s">
        <v>4</v>
      </c>
      <c r="I24" s="133" t="s">
        <v>4</v>
      </c>
      <c r="J24" s="127" t="s">
        <v>739</v>
      </c>
    </row>
    <row r="25" spans="1:10" s="138" customFormat="1" ht="60" customHeight="1">
      <c r="A25" s="133" t="s">
        <v>358</v>
      </c>
      <c r="B25" s="127" t="s">
        <v>357</v>
      </c>
      <c r="C25" s="127" t="s">
        <v>355</v>
      </c>
      <c r="D25" s="133" t="s">
        <v>138</v>
      </c>
      <c r="E25" s="133" t="s">
        <v>132</v>
      </c>
      <c r="F25" s="133"/>
      <c r="G25" s="133"/>
      <c r="H25" s="140"/>
      <c r="I25" s="140"/>
      <c r="J25" s="127"/>
    </row>
    <row r="26" spans="1:10" s="138" customFormat="1" ht="88.5" customHeight="1">
      <c r="A26" s="133"/>
      <c r="B26" s="127" t="s">
        <v>740</v>
      </c>
      <c r="C26" s="127" t="s">
        <v>355</v>
      </c>
      <c r="D26" s="133" t="s">
        <v>4</v>
      </c>
      <c r="E26" s="133" t="s">
        <v>362</v>
      </c>
      <c r="F26" s="133" t="s">
        <v>4</v>
      </c>
      <c r="G26" s="185" t="s">
        <v>150</v>
      </c>
      <c r="H26" s="133" t="s">
        <v>4</v>
      </c>
      <c r="I26" s="133" t="s">
        <v>4</v>
      </c>
      <c r="J26" s="127" t="s">
        <v>538</v>
      </c>
    </row>
    <row r="27" spans="1:10" s="138" customFormat="1" ht="60" customHeight="1">
      <c r="A27" s="133" t="s">
        <v>359</v>
      </c>
      <c r="B27" s="127" t="s">
        <v>360</v>
      </c>
      <c r="C27" s="127" t="s">
        <v>355</v>
      </c>
      <c r="D27" s="133" t="s">
        <v>138</v>
      </c>
      <c r="E27" s="133" t="s">
        <v>132</v>
      </c>
      <c r="F27" s="133"/>
      <c r="G27" s="133"/>
      <c r="H27" s="140"/>
      <c r="I27" s="140"/>
      <c r="J27" s="127"/>
    </row>
    <row r="28" spans="1:10" s="138" customFormat="1" ht="126" customHeight="1">
      <c r="A28" s="133"/>
      <c r="B28" s="127" t="s">
        <v>681</v>
      </c>
      <c r="C28" s="127" t="s">
        <v>361</v>
      </c>
      <c r="D28" s="133" t="s">
        <v>4</v>
      </c>
      <c r="E28" s="127" t="s">
        <v>362</v>
      </c>
      <c r="F28" s="133" t="s">
        <v>4</v>
      </c>
      <c r="G28" s="185" t="s">
        <v>150</v>
      </c>
      <c r="H28" s="133" t="s">
        <v>4</v>
      </c>
      <c r="I28" s="133" t="s">
        <v>4</v>
      </c>
      <c r="J28" s="127" t="s">
        <v>741</v>
      </c>
    </row>
    <row r="29" spans="1:10" s="138" customFormat="1" ht="54.75">
      <c r="A29" s="133" t="s">
        <v>364</v>
      </c>
      <c r="B29" s="127" t="s">
        <v>363</v>
      </c>
      <c r="C29" s="127" t="s">
        <v>355</v>
      </c>
      <c r="D29" s="133" t="s">
        <v>138</v>
      </c>
      <c r="E29" s="133" t="s">
        <v>127</v>
      </c>
      <c r="F29" s="133"/>
      <c r="G29" s="133"/>
      <c r="H29" s="133"/>
      <c r="I29" s="133"/>
      <c r="J29" s="127"/>
    </row>
    <row r="30" spans="1:10" s="138" customFormat="1" ht="82.5">
      <c r="A30" s="133"/>
      <c r="B30" s="127" t="s">
        <v>682</v>
      </c>
      <c r="C30" s="127" t="s">
        <v>361</v>
      </c>
      <c r="D30" s="133" t="s">
        <v>4</v>
      </c>
      <c r="E30" s="127" t="s">
        <v>365</v>
      </c>
      <c r="F30" s="133" t="s">
        <v>4</v>
      </c>
      <c r="G30" s="184" t="s">
        <v>365</v>
      </c>
      <c r="H30" s="133" t="s">
        <v>4</v>
      </c>
      <c r="I30" s="133" t="s">
        <v>4</v>
      </c>
      <c r="J30" s="127" t="s">
        <v>538</v>
      </c>
    </row>
    <row r="31" spans="1:10" s="138" customFormat="1" ht="63" customHeight="1">
      <c r="A31" s="133" t="s">
        <v>367</v>
      </c>
      <c r="B31" s="127" t="s">
        <v>366</v>
      </c>
      <c r="C31" s="127" t="s">
        <v>355</v>
      </c>
      <c r="D31" s="133" t="s">
        <v>108</v>
      </c>
      <c r="E31" s="133" t="s">
        <v>132</v>
      </c>
      <c r="F31" s="133"/>
      <c r="G31" s="133"/>
      <c r="H31" s="133"/>
      <c r="I31" s="133"/>
      <c r="J31" s="127"/>
    </row>
    <row r="32" spans="1:10" s="138" customFormat="1" ht="123.75" customHeight="1">
      <c r="A32" s="133"/>
      <c r="B32" s="127" t="s">
        <v>686</v>
      </c>
      <c r="C32" s="127" t="s">
        <v>361</v>
      </c>
      <c r="D32" s="133" t="s">
        <v>4</v>
      </c>
      <c r="E32" s="142" t="s">
        <v>216</v>
      </c>
      <c r="F32" s="133" t="s">
        <v>4</v>
      </c>
      <c r="G32" s="133"/>
      <c r="H32" s="133" t="s">
        <v>4</v>
      </c>
      <c r="I32" s="133" t="s">
        <v>4</v>
      </c>
      <c r="J32" s="127" t="s">
        <v>685</v>
      </c>
    </row>
    <row r="33" spans="1:10" s="138" customFormat="1" ht="87.75" customHeight="1">
      <c r="A33" s="133"/>
      <c r="B33" s="127" t="s">
        <v>688</v>
      </c>
      <c r="C33" s="127" t="s">
        <v>361</v>
      </c>
      <c r="D33" s="133" t="s">
        <v>4</v>
      </c>
      <c r="E33" s="142" t="s">
        <v>212</v>
      </c>
      <c r="F33" s="133" t="s">
        <v>4</v>
      </c>
      <c r="G33" s="133"/>
      <c r="H33" s="133" t="s">
        <v>4</v>
      </c>
      <c r="I33" s="133" t="s">
        <v>4</v>
      </c>
      <c r="J33" s="127"/>
    </row>
    <row r="34" spans="1:10" s="138" customFormat="1" ht="88.5" customHeight="1">
      <c r="A34" s="133"/>
      <c r="B34" s="127" t="s">
        <v>689</v>
      </c>
      <c r="C34" s="127" t="s">
        <v>361</v>
      </c>
      <c r="D34" s="133" t="s">
        <v>4</v>
      </c>
      <c r="E34" s="142" t="s">
        <v>163</v>
      </c>
      <c r="F34" s="133" t="s">
        <v>4</v>
      </c>
      <c r="G34" s="133"/>
      <c r="H34" s="133" t="s">
        <v>4</v>
      </c>
      <c r="I34" s="133" t="s">
        <v>4</v>
      </c>
      <c r="J34" s="127"/>
    </row>
    <row r="35" spans="1:10" s="138" customFormat="1" ht="88.5" customHeight="1">
      <c r="A35" s="133" t="s">
        <v>691</v>
      </c>
      <c r="B35" s="127" t="s">
        <v>692</v>
      </c>
      <c r="C35" s="127" t="s">
        <v>355</v>
      </c>
      <c r="D35" s="133" t="s">
        <v>138</v>
      </c>
      <c r="E35" s="142" t="s">
        <v>132</v>
      </c>
      <c r="F35" s="133"/>
      <c r="G35" s="133"/>
      <c r="H35" s="133"/>
      <c r="I35" s="133"/>
      <c r="J35" s="127"/>
    </row>
    <row r="36" spans="1:10" s="138" customFormat="1" ht="88.5" customHeight="1">
      <c r="A36" s="133"/>
      <c r="B36" s="127" t="s">
        <v>690</v>
      </c>
      <c r="C36" s="127" t="s">
        <v>361</v>
      </c>
      <c r="D36" s="133" t="s">
        <v>4</v>
      </c>
      <c r="E36" s="142" t="s">
        <v>150</v>
      </c>
      <c r="F36" s="133" t="s">
        <v>4</v>
      </c>
      <c r="G36" s="133"/>
      <c r="H36" s="133" t="s">
        <v>4</v>
      </c>
      <c r="I36" s="133" t="s">
        <v>4</v>
      </c>
      <c r="J36" s="127" t="s">
        <v>745</v>
      </c>
    </row>
    <row r="37" spans="1:10" s="138" customFormat="1" ht="69">
      <c r="A37" s="133" t="s">
        <v>368</v>
      </c>
      <c r="B37" s="127" t="s">
        <v>687</v>
      </c>
      <c r="C37" s="127" t="s">
        <v>355</v>
      </c>
      <c r="D37" s="133" t="s">
        <v>138</v>
      </c>
      <c r="E37" s="133" t="s">
        <v>127</v>
      </c>
      <c r="F37" s="133"/>
      <c r="G37" s="133"/>
      <c r="H37" s="133"/>
      <c r="I37" s="133"/>
      <c r="J37" s="127"/>
    </row>
    <row r="38" spans="1:10" s="138" customFormat="1" ht="87" customHeight="1">
      <c r="A38" s="133"/>
      <c r="B38" s="127" t="s">
        <v>541</v>
      </c>
      <c r="C38" s="127" t="s">
        <v>361</v>
      </c>
      <c r="D38" s="133" t="s">
        <v>4</v>
      </c>
      <c r="E38" s="142" t="s">
        <v>211</v>
      </c>
      <c r="F38" s="133" t="s">
        <v>4</v>
      </c>
      <c r="G38" s="133"/>
      <c r="H38" s="133" t="s">
        <v>4</v>
      </c>
      <c r="I38" s="133" t="s">
        <v>4</v>
      </c>
      <c r="J38" s="127" t="s">
        <v>542</v>
      </c>
    </row>
    <row r="39" spans="1:10" s="138" customFormat="1" ht="69">
      <c r="A39" s="132" t="s">
        <v>53</v>
      </c>
      <c r="B39" s="132" t="s">
        <v>369</v>
      </c>
      <c r="C39" s="127"/>
      <c r="D39" s="133"/>
      <c r="E39" s="133"/>
      <c r="F39" s="133"/>
      <c r="G39" s="133"/>
      <c r="H39" s="133"/>
      <c r="I39" s="133"/>
      <c r="J39" s="127"/>
    </row>
    <row r="40" spans="1:10" s="138" customFormat="1" ht="101.25" customHeight="1">
      <c r="A40" s="133" t="s">
        <v>371</v>
      </c>
      <c r="B40" s="127" t="s">
        <v>370</v>
      </c>
      <c r="C40" s="127" t="s">
        <v>355</v>
      </c>
      <c r="D40" s="133" t="s">
        <v>138</v>
      </c>
      <c r="E40" s="133" t="s">
        <v>127</v>
      </c>
      <c r="F40" s="133"/>
      <c r="G40" s="133"/>
      <c r="H40" s="133"/>
      <c r="I40" s="133"/>
      <c r="J40" s="127"/>
    </row>
    <row r="41" spans="1:10" s="138" customFormat="1" ht="117" customHeight="1">
      <c r="A41" s="133"/>
      <c r="B41" s="127" t="s">
        <v>742</v>
      </c>
      <c r="C41" s="127" t="s">
        <v>355</v>
      </c>
      <c r="D41" s="133" t="s">
        <v>4</v>
      </c>
      <c r="E41" s="127" t="s">
        <v>374</v>
      </c>
      <c r="F41" s="133" t="s">
        <v>4</v>
      </c>
      <c r="G41" s="184" t="s">
        <v>374</v>
      </c>
      <c r="H41" s="133" t="s">
        <v>4</v>
      </c>
      <c r="I41" s="133" t="s">
        <v>4</v>
      </c>
      <c r="J41" s="127" t="s">
        <v>538</v>
      </c>
    </row>
    <row r="42" spans="1:10" s="138" customFormat="1" ht="54.75">
      <c r="A42" s="133" t="s">
        <v>373</v>
      </c>
      <c r="B42" s="127" t="s">
        <v>372</v>
      </c>
      <c r="C42" s="127" t="s">
        <v>355</v>
      </c>
      <c r="D42" s="133" t="s">
        <v>138</v>
      </c>
      <c r="E42" s="133" t="s">
        <v>127</v>
      </c>
      <c r="F42" s="133"/>
      <c r="G42" s="133"/>
      <c r="H42" s="133"/>
      <c r="I42" s="133"/>
      <c r="J42" s="127"/>
    </row>
    <row r="43" spans="1:10" s="138" customFormat="1" ht="54.75">
      <c r="A43" s="133" t="s">
        <v>376</v>
      </c>
      <c r="B43" s="127" t="s">
        <v>375</v>
      </c>
      <c r="C43" s="127" t="s">
        <v>355</v>
      </c>
      <c r="D43" s="133"/>
      <c r="E43" s="133"/>
      <c r="F43" s="133"/>
      <c r="G43" s="133"/>
      <c r="H43" s="133"/>
      <c r="I43" s="133"/>
      <c r="J43" s="127"/>
    </row>
    <row r="44" spans="1:10" s="138" customFormat="1" ht="165.75" customHeight="1">
      <c r="A44" s="133"/>
      <c r="B44" s="127" t="s">
        <v>743</v>
      </c>
      <c r="C44" s="127" t="s">
        <v>355</v>
      </c>
      <c r="D44" s="133" t="s">
        <v>4</v>
      </c>
      <c r="E44" s="127" t="s">
        <v>136</v>
      </c>
      <c r="F44" s="133" t="s">
        <v>4</v>
      </c>
      <c r="G44" s="133"/>
      <c r="H44" s="133" t="s">
        <v>4</v>
      </c>
      <c r="I44" s="133" t="s">
        <v>4</v>
      </c>
      <c r="J44" s="127" t="s">
        <v>744</v>
      </c>
    </row>
    <row r="45" spans="1:10" s="138" customFormat="1" ht="54.75">
      <c r="A45" s="133" t="s">
        <v>378</v>
      </c>
      <c r="B45" s="127" t="s">
        <v>377</v>
      </c>
      <c r="C45" s="127" t="s">
        <v>355</v>
      </c>
      <c r="D45" s="133" t="s">
        <v>108</v>
      </c>
      <c r="E45" s="133" t="s">
        <v>127</v>
      </c>
      <c r="F45" s="133"/>
      <c r="G45" s="133"/>
      <c r="H45" s="133"/>
      <c r="I45" s="133"/>
      <c r="J45" s="127"/>
    </row>
    <row r="46" spans="1:10" s="138" customFormat="1" ht="165">
      <c r="A46" s="133"/>
      <c r="B46" s="127" t="s">
        <v>693</v>
      </c>
      <c r="C46" s="127" t="s">
        <v>355</v>
      </c>
      <c r="D46" s="133" t="s">
        <v>4</v>
      </c>
      <c r="E46" s="127" t="s">
        <v>136</v>
      </c>
      <c r="F46" s="133" t="s">
        <v>4</v>
      </c>
      <c r="G46" s="133"/>
      <c r="H46" s="133" t="s">
        <v>4</v>
      </c>
      <c r="I46" s="133" t="s">
        <v>4</v>
      </c>
      <c r="J46" s="127" t="s">
        <v>545</v>
      </c>
    </row>
    <row r="47" spans="1:10" s="138" customFormat="1" ht="61.5" customHeight="1">
      <c r="A47" s="133" t="s">
        <v>379</v>
      </c>
      <c r="B47" s="127" t="s">
        <v>380</v>
      </c>
      <c r="C47" s="127" t="s">
        <v>355</v>
      </c>
      <c r="D47" s="133" t="s">
        <v>108</v>
      </c>
      <c r="E47" s="133" t="s">
        <v>127</v>
      </c>
      <c r="F47" s="133"/>
      <c r="G47" s="133"/>
      <c r="H47" s="140"/>
      <c r="I47" s="140"/>
      <c r="J47" s="127"/>
    </row>
    <row r="48" spans="1:10" s="138" customFormat="1" ht="110.25">
      <c r="A48" s="133"/>
      <c r="B48" s="127" t="s">
        <v>543</v>
      </c>
      <c r="C48" s="127" t="s">
        <v>349</v>
      </c>
      <c r="D48" s="133" t="s">
        <v>4</v>
      </c>
      <c r="E48" s="127" t="s">
        <v>136</v>
      </c>
      <c r="F48" s="133" t="s">
        <v>4</v>
      </c>
      <c r="G48" s="133"/>
      <c r="H48" s="133" t="s">
        <v>4</v>
      </c>
      <c r="I48" s="133" t="s">
        <v>4</v>
      </c>
      <c r="J48" s="127" t="s">
        <v>544</v>
      </c>
    </row>
    <row r="49" spans="1:10" s="138" customFormat="1" ht="21" customHeight="1">
      <c r="A49" s="268" t="s">
        <v>172</v>
      </c>
      <c r="B49" s="269"/>
      <c r="C49" s="269"/>
      <c r="D49" s="269"/>
      <c r="E49" s="269"/>
      <c r="F49" s="269"/>
      <c r="G49" s="269"/>
      <c r="H49" s="269"/>
      <c r="I49" s="269"/>
      <c r="J49" s="270"/>
    </row>
    <row r="50" spans="1:10" s="138" customFormat="1" ht="234">
      <c r="A50" s="132" t="s">
        <v>8</v>
      </c>
      <c r="B50" s="132" t="s">
        <v>381</v>
      </c>
      <c r="C50" s="127"/>
      <c r="D50" s="133"/>
      <c r="E50" s="133"/>
      <c r="F50" s="133"/>
      <c r="G50" s="133"/>
      <c r="H50" s="127" t="s">
        <v>652</v>
      </c>
      <c r="I50" s="127" t="s">
        <v>653</v>
      </c>
      <c r="J50" s="127" t="s">
        <v>654</v>
      </c>
    </row>
    <row r="51" spans="1:10" s="138" customFormat="1" ht="107.25" customHeight="1">
      <c r="A51" s="145" t="s">
        <v>548</v>
      </c>
      <c r="B51" s="127" t="s">
        <v>382</v>
      </c>
      <c r="C51" s="127" t="s">
        <v>383</v>
      </c>
      <c r="D51" s="133" t="s">
        <v>138</v>
      </c>
      <c r="E51" s="133" t="s">
        <v>127</v>
      </c>
      <c r="F51" s="133" t="s">
        <v>138</v>
      </c>
      <c r="G51" s="133"/>
      <c r="H51" s="140" t="s">
        <v>549</v>
      </c>
      <c r="I51" s="140" t="s">
        <v>550</v>
      </c>
      <c r="J51" s="258" t="s">
        <v>565</v>
      </c>
    </row>
    <row r="52" spans="1:10" s="138" customFormat="1" ht="83.25" customHeight="1">
      <c r="A52" s="133"/>
      <c r="B52" s="127" t="s">
        <v>384</v>
      </c>
      <c r="C52" s="127" t="s">
        <v>383</v>
      </c>
      <c r="D52" s="133" t="s">
        <v>4</v>
      </c>
      <c r="E52" s="133" t="s">
        <v>150</v>
      </c>
      <c r="F52" s="133" t="s">
        <v>4</v>
      </c>
      <c r="G52" s="133"/>
      <c r="H52" s="133" t="s">
        <v>4</v>
      </c>
      <c r="I52" s="133" t="s">
        <v>4</v>
      </c>
      <c r="J52" s="264"/>
    </row>
    <row r="53" spans="1:10" s="138" customFormat="1" ht="63.75" customHeight="1">
      <c r="A53" s="145" t="s">
        <v>551</v>
      </c>
      <c r="B53" s="127" t="s">
        <v>385</v>
      </c>
      <c r="C53" s="127" t="s">
        <v>383</v>
      </c>
      <c r="D53" s="133" t="s">
        <v>108</v>
      </c>
      <c r="E53" s="133" t="s">
        <v>127</v>
      </c>
      <c r="F53" s="133" t="s">
        <v>108</v>
      </c>
      <c r="G53" s="133"/>
      <c r="H53" s="140" t="s">
        <v>549</v>
      </c>
      <c r="I53" s="140" t="s">
        <v>550</v>
      </c>
      <c r="J53" s="264"/>
    </row>
    <row r="54" spans="1:10" s="138" customFormat="1" ht="74.25" customHeight="1">
      <c r="A54" s="127"/>
      <c r="B54" s="127" t="s">
        <v>386</v>
      </c>
      <c r="C54" s="127" t="s">
        <v>383</v>
      </c>
      <c r="D54" s="133" t="s">
        <v>4</v>
      </c>
      <c r="E54" s="127" t="s">
        <v>387</v>
      </c>
      <c r="F54" s="133" t="s">
        <v>4</v>
      </c>
      <c r="G54" s="133"/>
      <c r="H54" s="133" t="s">
        <v>4</v>
      </c>
      <c r="I54" s="133" t="s">
        <v>4</v>
      </c>
      <c r="J54" s="259"/>
    </row>
    <row r="55" spans="1:10" s="138" customFormat="1" ht="63" customHeight="1">
      <c r="A55" s="145" t="s">
        <v>552</v>
      </c>
      <c r="B55" s="127" t="s">
        <v>566</v>
      </c>
      <c r="C55" s="127" t="s">
        <v>383</v>
      </c>
      <c r="D55" s="133" t="s">
        <v>108</v>
      </c>
      <c r="E55" s="136">
        <v>2017</v>
      </c>
      <c r="F55" s="133" t="s">
        <v>108</v>
      </c>
      <c r="G55" s="133"/>
      <c r="H55" s="140"/>
      <c r="I55" s="140"/>
      <c r="J55" s="127"/>
    </row>
    <row r="56" spans="1:10" s="138" customFormat="1" ht="187.5" customHeight="1">
      <c r="A56" s="133"/>
      <c r="B56" s="127" t="s">
        <v>553</v>
      </c>
      <c r="C56" s="127" t="s">
        <v>383</v>
      </c>
      <c r="D56" s="133" t="s">
        <v>4</v>
      </c>
      <c r="E56" s="127" t="s">
        <v>216</v>
      </c>
      <c r="F56" s="133" t="s">
        <v>4</v>
      </c>
      <c r="G56" s="127" t="s">
        <v>163</v>
      </c>
      <c r="H56" s="133" t="s">
        <v>4</v>
      </c>
      <c r="I56" s="133" t="s">
        <v>4</v>
      </c>
      <c r="J56" s="181" t="s">
        <v>567</v>
      </c>
    </row>
    <row r="57" spans="1:10" s="138" customFormat="1" ht="89.25" customHeight="1">
      <c r="A57" s="145" t="s">
        <v>554</v>
      </c>
      <c r="B57" s="127" t="s">
        <v>388</v>
      </c>
      <c r="C57" s="127" t="s">
        <v>352</v>
      </c>
      <c r="D57" s="133" t="s">
        <v>127</v>
      </c>
      <c r="E57" s="136">
        <v>2017</v>
      </c>
      <c r="F57" s="133"/>
      <c r="G57" s="133"/>
      <c r="H57" s="140"/>
      <c r="I57" s="140"/>
      <c r="J57" s="127"/>
    </row>
    <row r="58" spans="1:10" s="138" customFormat="1" ht="173.25" customHeight="1">
      <c r="A58" s="133"/>
      <c r="B58" s="127" t="s">
        <v>389</v>
      </c>
      <c r="C58" s="127" t="s">
        <v>352</v>
      </c>
      <c r="D58" s="133" t="s">
        <v>4</v>
      </c>
      <c r="E58" s="136" t="s">
        <v>216</v>
      </c>
      <c r="F58" s="133" t="s">
        <v>4</v>
      </c>
      <c r="G58" s="133"/>
      <c r="H58" s="133" t="s">
        <v>4</v>
      </c>
      <c r="I58" s="133" t="s">
        <v>4</v>
      </c>
      <c r="J58" s="127" t="s">
        <v>568</v>
      </c>
    </row>
    <row r="59" spans="1:10" s="138" customFormat="1" ht="78" customHeight="1">
      <c r="A59" s="145" t="s">
        <v>555</v>
      </c>
      <c r="B59" s="127" t="s">
        <v>390</v>
      </c>
      <c r="C59" s="127" t="s">
        <v>383</v>
      </c>
      <c r="D59" s="133" t="s">
        <v>127</v>
      </c>
      <c r="E59" s="136">
        <v>2017</v>
      </c>
      <c r="F59" s="133"/>
      <c r="G59" s="133"/>
      <c r="H59" s="140"/>
      <c r="I59" s="140"/>
      <c r="J59" s="127"/>
    </row>
    <row r="60" spans="1:10" s="138" customFormat="1" ht="57" customHeight="1">
      <c r="A60" s="145" t="s">
        <v>556</v>
      </c>
      <c r="B60" s="127" t="s">
        <v>392</v>
      </c>
      <c r="C60" s="127" t="s">
        <v>383</v>
      </c>
      <c r="D60" s="133" t="s">
        <v>127</v>
      </c>
      <c r="E60" s="136">
        <v>2016</v>
      </c>
      <c r="F60" s="133" t="s">
        <v>127</v>
      </c>
      <c r="G60" s="133"/>
      <c r="H60" s="140"/>
      <c r="I60" s="140"/>
      <c r="J60" s="127"/>
    </row>
    <row r="61" spans="1:10" s="138" customFormat="1" ht="151.5">
      <c r="A61" s="132" t="s">
        <v>10</v>
      </c>
      <c r="B61" s="132" t="s">
        <v>393</v>
      </c>
      <c r="C61" s="127"/>
      <c r="D61" s="133"/>
      <c r="E61" s="142"/>
      <c r="F61" s="133"/>
      <c r="G61" s="133"/>
      <c r="H61" s="127" t="s">
        <v>650</v>
      </c>
      <c r="I61" s="127" t="s">
        <v>649</v>
      </c>
      <c r="J61" s="127" t="s">
        <v>651</v>
      </c>
    </row>
    <row r="62" spans="1:10" s="138" customFormat="1" ht="49.5" customHeight="1">
      <c r="A62" s="127" t="s">
        <v>208</v>
      </c>
      <c r="B62" s="127" t="s">
        <v>394</v>
      </c>
      <c r="C62" s="127" t="s">
        <v>352</v>
      </c>
      <c r="D62" s="133" t="s">
        <v>108</v>
      </c>
      <c r="E62" s="143">
        <v>2015</v>
      </c>
      <c r="F62" s="133" t="s">
        <v>108</v>
      </c>
      <c r="G62" s="133" t="s">
        <v>127</v>
      </c>
      <c r="H62" s="140" t="s">
        <v>557</v>
      </c>
      <c r="I62" s="140" t="s">
        <v>558</v>
      </c>
      <c r="J62" s="127"/>
    </row>
    <row r="63" spans="1:10" s="138" customFormat="1" ht="82.5">
      <c r="A63" s="127"/>
      <c r="B63" s="127" t="s">
        <v>395</v>
      </c>
      <c r="C63" s="127" t="s">
        <v>352</v>
      </c>
      <c r="D63" s="133" t="s">
        <v>4</v>
      </c>
      <c r="E63" s="142" t="s">
        <v>212</v>
      </c>
      <c r="F63" s="133" t="s">
        <v>4</v>
      </c>
      <c r="G63" s="182" t="s">
        <v>212</v>
      </c>
      <c r="H63" s="133" t="s">
        <v>4</v>
      </c>
      <c r="I63" s="133" t="s">
        <v>4</v>
      </c>
      <c r="J63" s="127" t="s">
        <v>538</v>
      </c>
    </row>
    <row r="64" spans="1:10" s="138" customFormat="1" ht="96.75" customHeight="1">
      <c r="A64" s="145" t="s">
        <v>560</v>
      </c>
      <c r="B64" s="127" t="s">
        <v>396</v>
      </c>
      <c r="C64" s="127" t="s">
        <v>383</v>
      </c>
      <c r="D64" s="133" t="s">
        <v>108</v>
      </c>
      <c r="E64" s="143" t="s">
        <v>127</v>
      </c>
      <c r="F64" s="133"/>
      <c r="G64" s="133"/>
      <c r="H64" s="140" t="s">
        <v>549</v>
      </c>
      <c r="I64" s="140" t="s">
        <v>550</v>
      </c>
      <c r="J64" s="258" t="s">
        <v>559</v>
      </c>
    </row>
    <row r="65" spans="1:10" s="138" customFormat="1" ht="141.75" customHeight="1">
      <c r="A65" s="127"/>
      <c r="B65" s="127" t="s">
        <v>397</v>
      </c>
      <c r="C65" s="127" t="s">
        <v>352</v>
      </c>
      <c r="D65" s="133" t="s">
        <v>4</v>
      </c>
      <c r="E65" s="143" t="s">
        <v>163</v>
      </c>
      <c r="F65" s="133" t="s">
        <v>4</v>
      </c>
      <c r="G65" s="133"/>
      <c r="H65" s="133" t="s">
        <v>4</v>
      </c>
      <c r="I65" s="133" t="s">
        <v>4</v>
      </c>
      <c r="J65" s="259"/>
    </row>
    <row r="66" spans="1:10" s="138" customFormat="1" ht="62.25" customHeight="1">
      <c r="A66" s="145" t="s">
        <v>562</v>
      </c>
      <c r="B66" s="127" t="s">
        <v>694</v>
      </c>
      <c r="C66" s="127" t="s">
        <v>383</v>
      </c>
      <c r="D66" s="133" t="s">
        <v>127</v>
      </c>
      <c r="E66" s="143" t="s">
        <v>251</v>
      </c>
      <c r="F66" s="133"/>
      <c r="G66" s="133"/>
      <c r="H66" s="140"/>
      <c r="I66" s="140"/>
      <c r="J66" s="127"/>
    </row>
    <row r="67" spans="1:10" s="138" customFormat="1" ht="108.75" customHeight="1">
      <c r="A67" s="127"/>
      <c r="B67" s="127" t="s">
        <v>746</v>
      </c>
      <c r="C67" s="127" t="s">
        <v>352</v>
      </c>
      <c r="D67" s="133" t="s">
        <v>4</v>
      </c>
      <c r="E67" s="142" t="s">
        <v>216</v>
      </c>
      <c r="F67" s="133" t="s">
        <v>4</v>
      </c>
      <c r="G67" s="133"/>
      <c r="H67" s="133" t="s">
        <v>4</v>
      </c>
      <c r="I67" s="133" t="s">
        <v>4</v>
      </c>
      <c r="J67" s="127" t="s">
        <v>695</v>
      </c>
    </row>
    <row r="68" spans="1:10" s="138" customFormat="1" ht="189" customHeight="1">
      <c r="A68" s="145" t="s">
        <v>696</v>
      </c>
      <c r="B68" s="127" t="s">
        <v>398</v>
      </c>
      <c r="C68" s="127" t="s">
        <v>383</v>
      </c>
      <c r="D68" s="133" t="s">
        <v>127</v>
      </c>
      <c r="E68" s="143" t="s">
        <v>127</v>
      </c>
      <c r="F68" s="133" t="s">
        <v>127</v>
      </c>
      <c r="G68" s="133"/>
      <c r="H68" s="140" t="s">
        <v>549</v>
      </c>
      <c r="I68" s="140" t="s">
        <v>550</v>
      </c>
      <c r="J68" s="258" t="s">
        <v>697</v>
      </c>
    </row>
    <row r="69" spans="1:10" s="138" customFormat="1" ht="98.25" customHeight="1">
      <c r="A69" s="127"/>
      <c r="B69" s="127" t="s">
        <v>399</v>
      </c>
      <c r="C69" s="127" t="s">
        <v>352</v>
      </c>
      <c r="D69" s="133" t="s">
        <v>4</v>
      </c>
      <c r="E69" s="143" t="s">
        <v>211</v>
      </c>
      <c r="F69" s="133" t="s">
        <v>4</v>
      </c>
      <c r="G69" s="133"/>
      <c r="H69" s="133" t="s">
        <v>4</v>
      </c>
      <c r="I69" s="133" t="s">
        <v>4</v>
      </c>
      <c r="J69" s="259"/>
    </row>
    <row r="70" spans="1:10" s="138" customFormat="1" ht="78" customHeight="1">
      <c r="A70" s="145" t="s">
        <v>698</v>
      </c>
      <c r="B70" s="127" t="s">
        <v>401</v>
      </c>
      <c r="C70" s="127" t="s">
        <v>383</v>
      </c>
      <c r="D70" s="133" t="s">
        <v>108</v>
      </c>
      <c r="E70" s="143" t="s">
        <v>251</v>
      </c>
      <c r="F70" s="133"/>
      <c r="G70" s="133"/>
      <c r="H70" s="140"/>
      <c r="I70" s="140"/>
      <c r="J70" s="127"/>
    </row>
    <row r="71" spans="1:10" s="138" customFormat="1" ht="102" customHeight="1">
      <c r="A71" s="127"/>
      <c r="B71" s="127" t="s">
        <v>400</v>
      </c>
      <c r="C71" s="127" t="s">
        <v>383</v>
      </c>
      <c r="D71" s="133" t="s">
        <v>4</v>
      </c>
      <c r="E71" s="142" t="s">
        <v>216</v>
      </c>
      <c r="F71" s="133" t="s">
        <v>4</v>
      </c>
      <c r="G71" s="185" t="s">
        <v>216</v>
      </c>
      <c r="H71" s="133" t="s">
        <v>4</v>
      </c>
      <c r="I71" s="133" t="s">
        <v>4</v>
      </c>
      <c r="J71" s="127" t="s">
        <v>561</v>
      </c>
    </row>
    <row r="72" spans="1:10" s="138" customFormat="1" ht="64.5" customHeight="1">
      <c r="A72" s="145" t="s">
        <v>699</v>
      </c>
      <c r="B72" s="127" t="s">
        <v>404</v>
      </c>
      <c r="C72" s="127"/>
      <c r="D72" s="133" t="s">
        <v>127</v>
      </c>
      <c r="E72" s="143">
        <v>2017</v>
      </c>
      <c r="F72" s="133"/>
      <c r="G72" s="133"/>
      <c r="H72" s="140"/>
      <c r="I72" s="140"/>
      <c r="J72" s="127"/>
    </row>
    <row r="73" spans="1:10" s="138" customFormat="1" ht="90" customHeight="1">
      <c r="A73" s="127"/>
      <c r="B73" s="127" t="s">
        <v>402</v>
      </c>
      <c r="C73" s="127" t="s">
        <v>383</v>
      </c>
      <c r="D73" s="133" t="s">
        <v>4</v>
      </c>
      <c r="E73" s="142" t="s">
        <v>362</v>
      </c>
      <c r="F73" s="133" t="s">
        <v>4</v>
      </c>
      <c r="G73" s="185" t="s">
        <v>362</v>
      </c>
      <c r="H73" s="133" t="s">
        <v>4</v>
      </c>
      <c r="I73" s="133" t="s">
        <v>4</v>
      </c>
      <c r="J73" s="127" t="s">
        <v>538</v>
      </c>
    </row>
    <row r="74" spans="1:10" s="138" customFormat="1" ht="92.25" customHeight="1">
      <c r="A74" s="127"/>
      <c r="B74" s="127" t="s">
        <v>403</v>
      </c>
      <c r="C74" s="127" t="s">
        <v>383</v>
      </c>
      <c r="D74" s="133" t="s">
        <v>4</v>
      </c>
      <c r="E74" s="143" t="s">
        <v>387</v>
      </c>
      <c r="F74" s="133" t="s">
        <v>4</v>
      </c>
      <c r="G74" s="133"/>
      <c r="H74" s="133" t="s">
        <v>4</v>
      </c>
      <c r="I74" s="133" t="s">
        <v>4</v>
      </c>
      <c r="J74" s="127" t="s">
        <v>524</v>
      </c>
    </row>
    <row r="75" spans="1:10" s="138" customFormat="1" ht="57" customHeight="1">
      <c r="A75" s="145" t="s">
        <v>700</v>
      </c>
      <c r="B75" s="127" t="s">
        <v>247</v>
      </c>
      <c r="C75" s="127" t="s">
        <v>383</v>
      </c>
      <c r="D75" s="133" t="s">
        <v>108</v>
      </c>
      <c r="E75" s="143" t="s">
        <v>251</v>
      </c>
      <c r="F75" s="133"/>
      <c r="G75" s="133"/>
      <c r="H75" s="140"/>
      <c r="I75" s="140"/>
      <c r="J75" s="127"/>
    </row>
    <row r="76" spans="1:10" s="138" customFormat="1" ht="102" customHeight="1">
      <c r="A76" s="127"/>
      <c r="B76" s="127" t="s">
        <v>406</v>
      </c>
      <c r="C76" s="127" t="s">
        <v>383</v>
      </c>
      <c r="D76" s="133" t="s">
        <v>4</v>
      </c>
      <c r="E76" s="133" t="s">
        <v>150</v>
      </c>
      <c r="F76" s="133" t="s">
        <v>4</v>
      </c>
      <c r="G76" s="185" t="s">
        <v>211</v>
      </c>
      <c r="H76" s="133" t="s">
        <v>4</v>
      </c>
      <c r="I76" s="133" t="s">
        <v>4</v>
      </c>
      <c r="J76" s="127" t="s">
        <v>563</v>
      </c>
    </row>
    <row r="77" spans="1:10" s="138" customFormat="1" ht="89.25" customHeight="1">
      <c r="A77" s="127"/>
      <c r="B77" s="127" t="s">
        <v>405</v>
      </c>
      <c r="C77" s="127" t="s">
        <v>383</v>
      </c>
      <c r="D77" s="133" t="s">
        <v>4</v>
      </c>
      <c r="E77" s="133" t="s">
        <v>216</v>
      </c>
      <c r="F77" s="133" t="s">
        <v>4</v>
      </c>
      <c r="G77" s="133"/>
      <c r="H77" s="133" t="s">
        <v>4</v>
      </c>
      <c r="I77" s="133" t="s">
        <v>4</v>
      </c>
      <c r="J77" s="127" t="s">
        <v>524</v>
      </c>
    </row>
    <row r="78" spans="1:10" s="138" customFormat="1" ht="93" customHeight="1">
      <c r="A78" s="127" t="s">
        <v>252</v>
      </c>
      <c r="B78" s="127" t="s">
        <v>407</v>
      </c>
      <c r="C78" s="127" t="s">
        <v>383</v>
      </c>
      <c r="D78" s="133" t="s">
        <v>108</v>
      </c>
      <c r="E78" s="143" t="s">
        <v>127</v>
      </c>
      <c r="F78" s="133" t="s">
        <v>108</v>
      </c>
      <c r="G78" s="133" t="s">
        <v>127</v>
      </c>
      <c r="H78" s="140" t="s">
        <v>549</v>
      </c>
      <c r="I78" s="140" t="s">
        <v>558</v>
      </c>
      <c r="J78" s="127"/>
    </row>
    <row r="79" spans="1:10" s="138" customFormat="1" ht="96">
      <c r="A79" s="127"/>
      <c r="B79" s="127" t="s">
        <v>564</v>
      </c>
      <c r="C79" s="127" t="s">
        <v>383</v>
      </c>
      <c r="D79" s="133" t="s">
        <v>4</v>
      </c>
      <c r="E79" s="143" t="s">
        <v>211</v>
      </c>
      <c r="F79" s="133" t="s">
        <v>4</v>
      </c>
      <c r="G79" s="143" t="s">
        <v>211</v>
      </c>
      <c r="H79" s="133" t="s">
        <v>4</v>
      </c>
      <c r="I79" s="133" t="s">
        <v>4</v>
      </c>
      <c r="J79" s="127"/>
    </row>
    <row r="80" spans="1:10" s="138" customFormat="1" ht="24" customHeight="1">
      <c r="A80" s="268" t="s">
        <v>254</v>
      </c>
      <c r="B80" s="269"/>
      <c r="C80" s="269"/>
      <c r="D80" s="269"/>
      <c r="E80" s="269"/>
      <c r="F80" s="269"/>
      <c r="G80" s="269"/>
      <c r="H80" s="269"/>
      <c r="I80" s="269"/>
      <c r="J80" s="270"/>
    </row>
    <row r="81" spans="1:10" s="138" customFormat="1" ht="102" customHeight="1">
      <c r="A81" s="136" t="s">
        <v>701</v>
      </c>
      <c r="B81" s="127" t="s">
        <v>702</v>
      </c>
      <c r="C81" s="127" t="s">
        <v>408</v>
      </c>
      <c r="D81" s="133" t="s">
        <v>108</v>
      </c>
      <c r="E81" s="142" t="s">
        <v>127</v>
      </c>
      <c r="F81" s="133"/>
      <c r="G81" s="133"/>
      <c r="H81" s="127" t="s">
        <v>658</v>
      </c>
      <c r="I81" s="127" t="s">
        <v>659</v>
      </c>
      <c r="J81" s="127" t="s">
        <v>661</v>
      </c>
    </row>
    <row r="82" spans="1:10" s="138" customFormat="1" ht="24" customHeight="1">
      <c r="A82" s="268" t="s">
        <v>266</v>
      </c>
      <c r="B82" s="269"/>
      <c r="C82" s="269"/>
      <c r="D82" s="269"/>
      <c r="E82" s="269"/>
      <c r="F82" s="269"/>
      <c r="G82" s="269"/>
      <c r="H82" s="269"/>
      <c r="I82" s="269"/>
      <c r="J82" s="270"/>
    </row>
    <row r="83" spans="1:10" s="138" customFormat="1" ht="90.75" customHeight="1">
      <c r="A83" s="127" t="s">
        <v>267</v>
      </c>
      <c r="B83" s="127" t="s">
        <v>409</v>
      </c>
      <c r="C83" s="127" t="s">
        <v>410</v>
      </c>
      <c r="D83" s="133" t="s">
        <v>108</v>
      </c>
      <c r="E83" s="142" t="s">
        <v>109</v>
      </c>
      <c r="F83" s="133"/>
      <c r="G83" s="133"/>
      <c r="H83" s="127" t="s">
        <v>663</v>
      </c>
      <c r="I83" s="127" t="s">
        <v>662</v>
      </c>
      <c r="J83" s="127" t="s">
        <v>538</v>
      </c>
    </row>
    <row r="84" spans="1:10" s="138" customFormat="1" ht="25.5" customHeight="1">
      <c r="A84" s="268" t="s">
        <v>269</v>
      </c>
      <c r="B84" s="269"/>
      <c r="C84" s="269"/>
      <c r="D84" s="269"/>
      <c r="E84" s="269"/>
      <c r="F84" s="269"/>
      <c r="G84" s="269"/>
      <c r="H84" s="269"/>
      <c r="I84" s="269"/>
      <c r="J84" s="270"/>
    </row>
    <row r="85" spans="1:10" s="138" customFormat="1" ht="89.25" customHeight="1">
      <c r="A85" s="127" t="s">
        <v>270</v>
      </c>
      <c r="B85" s="127" t="s">
        <v>411</v>
      </c>
      <c r="C85" s="127" t="s">
        <v>412</v>
      </c>
      <c r="D85" s="133" t="s">
        <v>108</v>
      </c>
      <c r="E85" s="133" t="s">
        <v>109</v>
      </c>
      <c r="F85" s="133" t="s">
        <v>570</v>
      </c>
      <c r="G85" s="133" t="s">
        <v>571</v>
      </c>
      <c r="H85" s="127" t="s">
        <v>640</v>
      </c>
      <c r="I85" s="127" t="s">
        <v>641</v>
      </c>
      <c r="J85" s="127" t="s">
        <v>538</v>
      </c>
    </row>
    <row r="86" spans="1:10" s="138" customFormat="1" ht="18" customHeight="1">
      <c r="A86" s="268" t="s">
        <v>274</v>
      </c>
      <c r="B86" s="269"/>
      <c r="C86" s="269"/>
      <c r="D86" s="269"/>
      <c r="E86" s="269"/>
      <c r="F86" s="269"/>
      <c r="G86" s="269"/>
      <c r="H86" s="269"/>
      <c r="I86" s="269"/>
      <c r="J86" s="270"/>
    </row>
    <row r="87" spans="1:10" s="138" customFormat="1" ht="120" customHeight="1">
      <c r="A87" s="127" t="s">
        <v>275</v>
      </c>
      <c r="B87" s="127" t="s">
        <v>413</v>
      </c>
      <c r="C87" s="127" t="s">
        <v>414</v>
      </c>
      <c r="D87" s="133" t="s">
        <v>108</v>
      </c>
      <c r="E87" s="142" t="s">
        <v>109</v>
      </c>
      <c r="F87" s="133" t="s">
        <v>285</v>
      </c>
      <c r="G87" s="133"/>
      <c r="H87" s="127" t="s">
        <v>638</v>
      </c>
      <c r="I87" s="127" t="s">
        <v>639</v>
      </c>
      <c r="J87" s="127"/>
    </row>
    <row r="88" spans="1:10" s="138" customFormat="1" ht="90" customHeight="1">
      <c r="A88" s="127"/>
      <c r="B88" s="127" t="s">
        <v>415</v>
      </c>
      <c r="C88" s="127" t="s">
        <v>414</v>
      </c>
      <c r="D88" s="133" t="s">
        <v>4</v>
      </c>
      <c r="E88" s="142" t="s">
        <v>416</v>
      </c>
      <c r="F88" s="133" t="s">
        <v>4</v>
      </c>
      <c r="G88" s="182" t="s">
        <v>748</v>
      </c>
      <c r="H88" s="133" t="s">
        <v>4</v>
      </c>
      <c r="I88" s="127" t="s">
        <v>747</v>
      </c>
      <c r="J88" s="127" t="s">
        <v>538</v>
      </c>
    </row>
    <row r="89" spans="1:10" s="138" customFormat="1" ht="76.5" customHeight="1">
      <c r="A89" s="127" t="s">
        <v>417</v>
      </c>
      <c r="B89" s="127" t="s">
        <v>418</v>
      </c>
      <c r="C89" s="127" t="s">
        <v>421</v>
      </c>
      <c r="D89" s="133" t="s">
        <v>108</v>
      </c>
      <c r="E89" s="142" t="s">
        <v>109</v>
      </c>
      <c r="F89" s="133" t="s">
        <v>285</v>
      </c>
      <c r="G89" s="133" t="s">
        <v>109</v>
      </c>
      <c r="H89" s="127" t="s">
        <v>636</v>
      </c>
      <c r="I89" s="127" t="s">
        <v>637</v>
      </c>
      <c r="J89" s="127" t="s">
        <v>538</v>
      </c>
    </row>
    <row r="90" spans="1:10" s="138" customFormat="1" ht="96">
      <c r="A90" s="127"/>
      <c r="B90" s="127" t="s">
        <v>419</v>
      </c>
      <c r="C90" s="127" t="s">
        <v>421</v>
      </c>
      <c r="D90" s="133" t="s">
        <v>4</v>
      </c>
      <c r="E90" s="142" t="s">
        <v>163</v>
      </c>
      <c r="F90" s="133" t="s">
        <v>4</v>
      </c>
      <c r="G90" s="182" t="s">
        <v>211</v>
      </c>
      <c r="H90" s="133" t="s">
        <v>4</v>
      </c>
      <c r="I90" s="133" t="s">
        <v>4</v>
      </c>
      <c r="J90" s="127" t="s">
        <v>538</v>
      </c>
    </row>
    <row r="91" spans="1:10" s="138" customFormat="1" ht="82.5">
      <c r="A91" s="127"/>
      <c r="B91" s="127" t="s">
        <v>420</v>
      </c>
      <c r="C91" s="127" t="s">
        <v>421</v>
      </c>
      <c r="D91" s="133" t="s">
        <v>4</v>
      </c>
      <c r="E91" s="142" t="s">
        <v>163</v>
      </c>
      <c r="F91" s="133" t="s">
        <v>4</v>
      </c>
      <c r="G91" s="182" t="s">
        <v>163</v>
      </c>
      <c r="H91" s="133" t="s">
        <v>4</v>
      </c>
      <c r="I91" s="133" t="s">
        <v>4</v>
      </c>
      <c r="J91" s="127" t="s">
        <v>538</v>
      </c>
    </row>
    <row r="92" spans="1:10" s="138" customFormat="1" ht="19.5" customHeight="1">
      <c r="A92" s="268" t="s">
        <v>749</v>
      </c>
      <c r="B92" s="269"/>
      <c r="C92" s="269"/>
      <c r="D92" s="269"/>
      <c r="E92" s="269"/>
      <c r="F92" s="269"/>
      <c r="G92" s="269"/>
      <c r="H92" s="269"/>
      <c r="I92" s="269"/>
      <c r="J92" s="270"/>
    </row>
    <row r="93" spans="1:10" s="138" customFormat="1" ht="54" customHeight="1">
      <c r="A93" s="136" t="s">
        <v>284</v>
      </c>
      <c r="B93" s="127" t="s">
        <v>502</v>
      </c>
      <c r="C93" s="127" t="s">
        <v>99</v>
      </c>
      <c r="D93" s="136">
        <v>2014</v>
      </c>
      <c r="E93" s="136">
        <v>2018</v>
      </c>
      <c r="F93" s="136"/>
      <c r="G93" s="136"/>
      <c r="H93" s="136"/>
      <c r="I93" s="136"/>
      <c r="J93" s="136"/>
    </row>
    <row r="94" spans="1:10" s="138" customFormat="1" ht="72.75" customHeight="1">
      <c r="A94" s="173"/>
      <c r="B94" s="127" t="s">
        <v>750</v>
      </c>
      <c r="C94" s="127" t="s">
        <v>99</v>
      </c>
      <c r="D94" s="133" t="s">
        <v>4</v>
      </c>
      <c r="E94" s="127" t="s">
        <v>751</v>
      </c>
      <c r="F94" s="133" t="s">
        <v>4</v>
      </c>
      <c r="G94" s="184" t="s">
        <v>752</v>
      </c>
      <c r="H94" s="133" t="s">
        <v>4</v>
      </c>
      <c r="I94" s="133" t="s">
        <v>4</v>
      </c>
      <c r="J94" s="136" t="s">
        <v>538</v>
      </c>
    </row>
    <row r="95" spans="1:10" s="138" customFormat="1" ht="19.5" customHeight="1">
      <c r="A95" s="268" t="s">
        <v>287</v>
      </c>
      <c r="B95" s="269"/>
      <c r="C95" s="269"/>
      <c r="D95" s="269"/>
      <c r="E95" s="269"/>
      <c r="F95" s="269"/>
      <c r="G95" s="269"/>
      <c r="H95" s="269"/>
      <c r="I95" s="269"/>
      <c r="J95" s="270"/>
    </row>
    <row r="96" spans="1:10" s="138" customFormat="1" ht="153" customHeight="1">
      <c r="A96" s="127" t="s">
        <v>422</v>
      </c>
      <c r="B96" s="127" t="s">
        <v>423</v>
      </c>
      <c r="C96" s="127"/>
      <c r="D96" s="133" t="s">
        <v>108</v>
      </c>
      <c r="E96" s="142" t="s">
        <v>109</v>
      </c>
      <c r="F96" s="133"/>
      <c r="G96" s="133"/>
      <c r="H96" s="127" t="s">
        <v>664</v>
      </c>
      <c r="I96" s="127" t="s">
        <v>665</v>
      </c>
      <c r="J96" s="127" t="s">
        <v>538</v>
      </c>
    </row>
    <row r="97" spans="1:10" s="138" customFormat="1" ht="135" customHeight="1">
      <c r="A97" s="127" t="s">
        <v>291</v>
      </c>
      <c r="B97" s="127" t="s">
        <v>424</v>
      </c>
      <c r="C97" s="127"/>
      <c r="D97" s="133" t="s">
        <v>108</v>
      </c>
      <c r="E97" s="142" t="s">
        <v>109</v>
      </c>
      <c r="F97" s="133" t="s">
        <v>108</v>
      </c>
      <c r="G97" s="133"/>
      <c r="H97" s="155" t="s">
        <v>666</v>
      </c>
      <c r="I97" s="155" t="s">
        <v>667</v>
      </c>
      <c r="J97" s="127" t="s">
        <v>578</v>
      </c>
    </row>
    <row r="98" spans="1:10" s="138" customFormat="1" ht="129" customHeight="1">
      <c r="A98" s="127" t="s">
        <v>293</v>
      </c>
      <c r="B98" s="127" t="s">
        <v>425</v>
      </c>
      <c r="C98" s="127"/>
      <c r="D98" s="133" t="s">
        <v>4</v>
      </c>
      <c r="E98" s="142" t="s">
        <v>163</v>
      </c>
      <c r="F98" s="133" t="s">
        <v>127</v>
      </c>
      <c r="G98" s="142" t="s">
        <v>163</v>
      </c>
      <c r="H98" s="142">
        <v>171</v>
      </c>
      <c r="I98" s="142">
        <v>111</v>
      </c>
      <c r="J98" s="127" t="s">
        <v>579</v>
      </c>
    </row>
    <row r="99" spans="1:10" s="138" customFormat="1" ht="150" customHeight="1">
      <c r="A99" s="127" t="s">
        <v>295</v>
      </c>
      <c r="B99" s="127" t="s">
        <v>426</v>
      </c>
      <c r="C99" s="127" t="s">
        <v>583</v>
      </c>
      <c r="D99" s="133" t="s">
        <v>668</v>
      </c>
      <c r="E99" s="142" t="s">
        <v>163</v>
      </c>
      <c r="F99" s="142" t="s">
        <v>668</v>
      </c>
      <c r="G99" s="142" t="s">
        <v>163</v>
      </c>
      <c r="H99" s="140"/>
      <c r="I99" s="140"/>
      <c r="J99" s="127"/>
    </row>
    <row r="100" spans="1:10" s="138" customFormat="1" ht="162" customHeight="1">
      <c r="A100" s="127" t="s">
        <v>427</v>
      </c>
      <c r="B100" s="127" t="s">
        <v>669</v>
      </c>
      <c r="C100" s="127" t="s">
        <v>584</v>
      </c>
      <c r="D100" s="133" t="s">
        <v>582</v>
      </c>
      <c r="E100" s="133" t="s">
        <v>581</v>
      </c>
      <c r="F100" s="133" t="s">
        <v>582</v>
      </c>
      <c r="G100" s="133" t="s">
        <v>581</v>
      </c>
      <c r="H100" s="127" t="s">
        <v>585</v>
      </c>
      <c r="I100" s="140"/>
      <c r="J100" s="136" t="s">
        <v>538</v>
      </c>
    </row>
    <row r="101" ht="17.25" customHeight="1"/>
    <row r="102" spans="2:10" s="144" customFormat="1" ht="17.25" customHeight="1">
      <c r="B102" s="272" t="s">
        <v>89</v>
      </c>
      <c r="C102" s="272"/>
      <c r="D102" s="272"/>
      <c r="E102" s="272"/>
      <c r="F102" s="272"/>
      <c r="G102" s="272"/>
      <c r="H102" s="272"/>
      <c r="I102" s="272"/>
      <c r="J102" s="272"/>
    </row>
  </sheetData>
  <sheetProtection/>
  <mergeCells count="22">
    <mergeCell ref="A82:J82"/>
    <mergeCell ref="J68:J69"/>
    <mergeCell ref="A4:J4"/>
    <mergeCell ref="A7:A8"/>
    <mergeCell ref="B102:J102"/>
    <mergeCell ref="B7:B8"/>
    <mergeCell ref="C7:C8"/>
    <mergeCell ref="D7:E7"/>
    <mergeCell ref="A10:J10"/>
    <mergeCell ref="A49:J49"/>
    <mergeCell ref="A80:J80"/>
    <mergeCell ref="A95:J95"/>
    <mergeCell ref="J51:J54"/>
    <mergeCell ref="A86:J86"/>
    <mergeCell ref="A84:J84"/>
    <mergeCell ref="J64:J65"/>
    <mergeCell ref="A92:J92"/>
    <mergeCell ref="A3:J3"/>
    <mergeCell ref="F7:G7"/>
    <mergeCell ref="H7:I7"/>
    <mergeCell ref="J7:J8"/>
    <mergeCell ref="A5:J5"/>
  </mergeCells>
  <printOptions/>
  <pageMargins left="0.25" right="0.25" top="0.75" bottom="0.75" header="0.3" footer="0.3"/>
  <pageSetup fitToHeight="0" fitToWidth="1" horizontalDpi="600" verticalDpi="600" orientation="landscape" paperSize="9" scale="73" r:id="rId1"/>
  <rowBreaks count="1" manualBreakCount="1">
    <brk id="96" max="9" man="1"/>
  </rowBreaks>
</worksheet>
</file>

<file path=xl/worksheets/sheet4.xml><?xml version="1.0" encoding="utf-8"?>
<worksheet xmlns="http://schemas.openxmlformats.org/spreadsheetml/2006/main" xmlns:r="http://schemas.openxmlformats.org/officeDocument/2006/relationships">
  <sheetPr>
    <tabColor rgb="FF00B050"/>
  </sheetPr>
  <dimension ref="A1:G31"/>
  <sheetViews>
    <sheetView view="pageBreakPreview" zoomScale="80" zoomScaleSheetLayoutView="80" workbookViewId="0" topLeftCell="A27">
      <selection activeCell="D27" sqref="D27"/>
    </sheetView>
  </sheetViews>
  <sheetFormatPr defaultColWidth="9.125" defaultRowHeight="12.75"/>
  <cols>
    <col min="1" max="1" width="4.875" style="1" customWidth="1"/>
    <col min="2" max="2" width="33.50390625" style="1" customWidth="1"/>
    <col min="3" max="4" width="26.375" style="1" customWidth="1"/>
    <col min="5" max="6" width="14.625" style="1" customWidth="1"/>
    <col min="7" max="7" width="24.625" style="1" customWidth="1"/>
    <col min="8" max="16384" width="9.125" style="1" customWidth="1"/>
  </cols>
  <sheetData>
    <row r="1" s="2" customFormat="1" ht="13.5">
      <c r="G1" s="5" t="s">
        <v>33</v>
      </c>
    </row>
    <row r="2" s="2" customFormat="1" ht="13.5"/>
    <row r="3" spans="1:7" s="8" customFormat="1" ht="15">
      <c r="A3" s="289" t="s">
        <v>78</v>
      </c>
      <c r="B3" s="289"/>
      <c r="C3" s="289"/>
      <c r="D3" s="289"/>
      <c r="E3" s="289"/>
      <c r="F3" s="289"/>
      <c r="G3" s="289"/>
    </row>
    <row r="4" s="2" customFormat="1" ht="13.5"/>
    <row r="5" spans="1:7" s="11" customFormat="1" ht="13.5">
      <c r="A5" s="290" t="s">
        <v>5</v>
      </c>
      <c r="B5" s="290" t="s">
        <v>37</v>
      </c>
      <c r="C5" s="290" t="s">
        <v>36</v>
      </c>
      <c r="D5" s="292" t="s">
        <v>30</v>
      </c>
      <c r="E5" s="294" t="s">
        <v>35</v>
      </c>
      <c r="F5" s="295"/>
      <c r="G5" s="290" t="s">
        <v>34</v>
      </c>
    </row>
    <row r="6" spans="1:7" s="11" customFormat="1" ht="45" customHeight="1">
      <c r="A6" s="291"/>
      <c r="B6" s="291"/>
      <c r="C6" s="291"/>
      <c r="D6" s="293"/>
      <c r="E6" s="6" t="s">
        <v>23</v>
      </c>
      <c r="F6" s="6" t="s">
        <v>24</v>
      </c>
      <c r="G6" s="291"/>
    </row>
    <row r="7" spans="1:7" s="2" customFormat="1" ht="13.5">
      <c r="A7" s="9">
        <v>1</v>
      </c>
      <c r="B7" s="9">
        <v>2</v>
      </c>
      <c r="C7" s="9">
        <v>3</v>
      </c>
      <c r="D7" s="9">
        <v>4</v>
      </c>
      <c r="E7" s="9">
        <v>5</v>
      </c>
      <c r="F7" s="9">
        <v>6</v>
      </c>
      <c r="G7" s="9">
        <v>7</v>
      </c>
    </row>
    <row r="8" spans="1:7" s="10" customFormat="1" ht="13.5">
      <c r="A8" s="282" t="s">
        <v>76</v>
      </c>
      <c r="B8" s="283"/>
      <c r="C8" s="283"/>
      <c r="D8" s="283"/>
      <c r="E8" s="283"/>
      <c r="F8" s="283"/>
      <c r="G8" s="284"/>
    </row>
    <row r="9" spans="1:7" s="10" customFormat="1" ht="14.25">
      <c r="A9" s="276" t="s">
        <v>172</v>
      </c>
      <c r="B9" s="277"/>
      <c r="C9" s="277"/>
      <c r="D9" s="277"/>
      <c r="E9" s="277"/>
      <c r="F9" s="277"/>
      <c r="G9" s="278"/>
    </row>
    <row r="10" spans="1:7" s="10" customFormat="1" ht="14.25">
      <c r="A10" s="276" t="s">
        <v>432</v>
      </c>
      <c r="B10" s="277"/>
      <c r="C10" s="277"/>
      <c r="D10" s="277"/>
      <c r="E10" s="277"/>
      <c r="F10" s="277"/>
      <c r="G10" s="278"/>
    </row>
    <row r="11" spans="1:7" s="3" customFormat="1" ht="333" customHeight="1">
      <c r="A11" s="7" t="s">
        <v>0</v>
      </c>
      <c r="B11" s="4" t="s">
        <v>428</v>
      </c>
      <c r="C11" s="4" t="s">
        <v>437</v>
      </c>
      <c r="D11" s="4" t="s">
        <v>430</v>
      </c>
      <c r="E11" s="4" t="s">
        <v>431</v>
      </c>
      <c r="F11" s="4" t="s">
        <v>712</v>
      </c>
      <c r="G11" s="4" t="s">
        <v>713</v>
      </c>
    </row>
    <row r="12" spans="1:7" s="3" customFormat="1" ht="13.5">
      <c r="A12" s="279" t="s">
        <v>433</v>
      </c>
      <c r="B12" s="280"/>
      <c r="C12" s="280"/>
      <c r="D12" s="280"/>
      <c r="E12" s="280"/>
      <c r="F12" s="280"/>
      <c r="G12" s="281"/>
    </row>
    <row r="13" spans="1:7" s="3" customFormat="1" ht="261.75">
      <c r="A13" s="7" t="s">
        <v>0</v>
      </c>
      <c r="B13" s="127" t="s">
        <v>428</v>
      </c>
      <c r="C13" s="127" t="s">
        <v>438</v>
      </c>
      <c r="D13" s="127" t="s">
        <v>429</v>
      </c>
      <c r="E13" s="127" t="s">
        <v>431</v>
      </c>
      <c r="F13" s="127" t="s">
        <v>574</v>
      </c>
      <c r="G13" s="4" t="s">
        <v>538</v>
      </c>
    </row>
    <row r="14" spans="1:7" s="3" customFormat="1" ht="18" customHeight="1">
      <c r="A14" s="279" t="s">
        <v>435</v>
      </c>
      <c r="B14" s="280"/>
      <c r="C14" s="280"/>
      <c r="D14" s="280"/>
      <c r="E14" s="280"/>
      <c r="F14" s="280"/>
      <c r="G14" s="281"/>
    </row>
    <row r="15" spans="1:7" s="3" customFormat="1" ht="333" customHeight="1">
      <c r="A15" s="7" t="s">
        <v>0</v>
      </c>
      <c r="B15" s="127" t="s">
        <v>428</v>
      </c>
      <c r="C15" s="127" t="s">
        <v>434</v>
      </c>
      <c r="D15" s="127" t="s">
        <v>429</v>
      </c>
      <c r="E15" s="127" t="s">
        <v>431</v>
      </c>
      <c r="F15" s="4" t="s">
        <v>712</v>
      </c>
      <c r="G15" s="127" t="s">
        <v>713</v>
      </c>
    </row>
    <row r="16" spans="1:7" s="3" customFormat="1" ht="15" customHeight="1">
      <c r="A16" s="276" t="s">
        <v>269</v>
      </c>
      <c r="B16" s="277"/>
      <c r="C16" s="277"/>
      <c r="D16" s="277"/>
      <c r="E16" s="277"/>
      <c r="F16" s="277"/>
      <c r="G16" s="278"/>
    </row>
    <row r="17" spans="1:7" s="3" customFormat="1" ht="33" customHeight="1">
      <c r="A17" s="286" t="s">
        <v>572</v>
      </c>
      <c r="B17" s="287"/>
      <c r="C17" s="287"/>
      <c r="D17" s="287"/>
      <c r="E17" s="287"/>
      <c r="F17" s="287"/>
      <c r="G17" s="288"/>
    </row>
    <row r="18" spans="1:7" s="3" customFormat="1" ht="220.5">
      <c r="A18" s="7" t="s">
        <v>0</v>
      </c>
      <c r="B18" s="127" t="s">
        <v>428</v>
      </c>
      <c r="C18" s="127" t="s">
        <v>573</v>
      </c>
      <c r="D18" s="127" t="s">
        <v>429</v>
      </c>
      <c r="E18" s="147" t="s">
        <v>574</v>
      </c>
      <c r="F18" s="147" t="s">
        <v>575</v>
      </c>
      <c r="G18" s="4" t="s">
        <v>576</v>
      </c>
    </row>
    <row r="19" spans="1:7" s="3" customFormat="1" ht="15" customHeight="1">
      <c r="A19" s="276" t="s">
        <v>274</v>
      </c>
      <c r="B19" s="277"/>
      <c r="C19" s="277"/>
      <c r="D19" s="277"/>
      <c r="E19" s="277"/>
      <c r="F19" s="277"/>
      <c r="G19" s="278"/>
    </row>
    <row r="20" spans="1:7" s="3" customFormat="1" ht="18.75" customHeight="1">
      <c r="A20" s="286" t="s">
        <v>708</v>
      </c>
      <c r="B20" s="287"/>
      <c r="C20" s="287"/>
      <c r="D20" s="287"/>
      <c r="E20" s="287"/>
      <c r="F20" s="287"/>
      <c r="G20" s="288"/>
    </row>
    <row r="21" spans="1:7" s="3" customFormat="1" ht="165">
      <c r="A21" s="7" t="s">
        <v>0</v>
      </c>
      <c r="B21" s="127" t="s">
        <v>705</v>
      </c>
      <c r="C21" s="127" t="s">
        <v>706</v>
      </c>
      <c r="D21" s="127" t="s">
        <v>429</v>
      </c>
      <c r="E21" s="147" t="s">
        <v>707</v>
      </c>
      <c r="F21" s="147" t="s">
        <v>575</v>
      </c>
      <c r="G21" s="4" t="s">
        <v>538</v>
      </c>
    </row>
    <row r="22" spans="1:7" s="3" customFormat="1" ht="15" customHeight="1">
      <c r="A22" s="276" t="s">
        <v>287</v>
      </c>
      <c r="B22" s="277"/>
      <c r="C22" s="277"/>
      <c r="D22" s="277"/>
      <c r="E22" s="277"/>
      <c r="F22" s="277"/>
      <c r="G22" s="278"/>
    </row>
    <row r="23" spans="1:7" s="3" customFormat="1" ht="30" customHeight="1">
      <c r="A23" s="286" t="s">
        <v>709</v>
      </c>
      <c r="B23" s="287"/>
      <c r="C23" s="287"/>
      <c r="D23" s="287"/>
      <c r="E23" s="287"/>
      <c r="F23" s="287"/>
      <c r="G23" s="288"/>
    </row>
    <row r="24" spans="1:7" s="3" customFormat="1" ht="179.25">
      <c r="A24" s="7" t="s">
        <v>0</v>
      </c>
      <c r="B24" s="127" t="s">
        <v>710</v>
      </c>
      <c r="C24" s="127" t="s">
        <v>711</v>
      </c>
      <c r="D24" s="127" t="s">
        <v>429</v>
      </c>
      <c r="E24" s="147" t="s">
        <v>574</v>
      </c>
      <c r="F24" s="147" t="s">
        <v>574</v>
      </c>
      <c r="G24" s="4" t="s">
        <v>538</v>
      </c>
    </row>
    <row r="25" spans="1:7" s="10" customFormat="1" ht="13.5">
      <c r="A25" s="282" t="s">
        <v>704</v>
      </c>
      <c r="B25" s="283"/>
      <c r="C25" s="283"/>
      <c r="D25" s="283"/>
      <c r="E25" s="283"/>
      <c r="F25" s="283"/>
      <c r="G25" s="284"/>
    </row>
    <row r="26" spans="1:7" s="3" customFormat="1" ht="13.5">
      <c r="A26" s="7"/>
      <c r="B26" s="4" t="s">
        <v>714</v>
      </c>
      <c r="C26" s="4"/>
      <c r="D26" s="4"/>
      <c r="E26" s="7"/>
      <c r="F26" s="7" t="s">
        <v>4</v>
      </c>
      <c r="G26" s="6" t="s">
        <v>4</v>
      </c>
    </row>
    <row r="27" spans="1:7" s="3" customFormat="1" ht="13.5">
      <c r="A27" s="7"/>
      <c r="B27" s="4"/>
      <c r="C27" s="4"/>
      <c r="D27" s="4"/>
      <c r="E27" s="7"/>
      <c r="F27" s="7" t="s">
        <v>4</v>
      </c>
      <c r="G27" s="6" t="s">
        <v>4</v>
      </c>
    </row>
    <row r="28" spans="1:7" s="3" customFormat="1" ht="13.5">
      <c r="A28" s="7"/>
      <c r="B28" s="4"/>
      <c r="C28" s="4"/>
      <c r="D28" s="4"/>
      <c r="E28" s="7"/>
      <c r="F28" s="7" t="s">
        <v>4</v>
      </c>
      <c r="G28" s="6" t="s">
        <v>4</v>
      </c>
    </row>
    <row r="29" spans="1:7" ht="13.5">
      <c r="A29" s="2"/>
      <c r="B29" s="3"/>
      <c r="C29" s="2"/>
      <c r="D29" s="2"/>
      <c r="E29" s="2"/>
      <c r="F29" s="2"/>
      <c r="G29" s="2"/>
    </row>
    <row r="30" spans="1:7" ht="12.75">
      <c r="A30" s="285" t="s">
        <v>93</v>
      </c>
      <c r="B30" s="285"/>
      <c r="C30" s="285"/>
      <c r="D30" s="285"/>
      <c r="E30" s="285"/>
      <c r="F30" s="285"/>
      <c r="G30" s="285"/>
    </row>
    <row r="31" ht="12.75">
      <c r="A31" s="1" t="s">
        <v>94</v>
      </c>
    </row>
  </sheetData>
  <sheetProtection/>
  <mergeCells count="20">
    <mergeCell ref="A22:G22"/>
    <mergeCell ref="A25:G25"/>
    <mergeCell ref="A9:G9"/>
    <mergeCell ref="A3:G3"/>
    <mergeCell ref="G5:G6"/>
    <mergeCell ref="A5:A6"/>
    <mergeCell ref="B5:B6"/>
    <mergeCell ref="C5:C6"/>
    <mergeCell ref="D5:D6"/>
    <mergeCell ref="E5:F5"/>
    <mergeCell ref="A10:G10"/>
    <mergeCell ref="A12:G12"/>
    <mergeCell ref="A14:G14"/>
    <mergeCell ref="A8:G8"/>
    <mergeCell ref="A30:G30"/>
    <mergeCell ref="A17:G17"/>
    <mergeCell ref="A16:G16"/>
    <mergeCell ref="A23:G23"/>
    <mergeCell ref="A19:G19"/>
    <mergeCell ref="A20:G20"/>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CA252"/>
  <sheetViews>
    <sheetView tabSelected="1" view="pageBreakPreview" zoomScale="85" zoomScaleSheetLayoutView="85" workbookViewId="0" topLeftCell="A2">
      <pane ySplit="5" topLeftCell="A19" activePane="bottomLeft" state="frozen"/>
      <selection pane="topLeft" activeCell="A2" sqref="A2"/>
      <selection pane="bottomLeft" activeCell="B189" sqref="B189:B195"/>
    </sheetView>
  </sheetViews>
  <sheetFormatPr defaultColWidth="9.125" defaultRowHeight="12.75"/>
  <cols>
    <col min="1" max="1" width="8.75390625" style="40" customWidth="1"/>
    <col min="2" max="2" width="34.50390625" style="40" customWidth="1"/>
    <col min="3" max="3" width="34.625" style="40" customWidth="1"/>
    <col min="4" max="5" width="9.50390625" style="40" customWidth="1"/>
    <col min="6" max="6" width="24.625" style="12" customWidth="1"/>
    <col min="7" max="7" width="19.75390625" style="32" customWidth="1"/>
    <col min="8" max="8" width="19.125" style="32" customWidth="1"/>
    <col min="9" max="9" width="18.875" style="32" customWidth="1"/>
    <col min="10" max="10" width="11.75390625" style="40" customWidth="1"/>
    <col min="11" max="16384" width="9.125" style="40" customWidth="1"/>
  </cols>
  <sheetData>
    <row r="1" spans="6:9" s="32" customFormat="1" ht="13.5">
      <c r="F1" s="12"/>
      <c r="I1" s="33" t="s">
        <v>71</v>
      </c>
    </row>
    <row r="2" s="32" customFormat="1" ht="13.5">
      <c r="F2" s="12"/>
    </row>
    <row r="3" spans="1:9" s="32" customFormat="1" ht="15" customHeight="1">
      <c r="A3" s="320" t="s">
        <v>79</v>
      </c>
      <c r="B3" s="320"/>
      <c r="C3" s="320"/>
      <c r="D3" s="320"/>
      <c r="E3" s="320"/>
      <c r="F3" s="320"/>
      <c r="G3" s="320"/>
      <c r="H3" s="320"/>
      <c r="I3" s="320"/>
    </row>
    <row r="4" s="32" customFormat="1" ht="13.5">
      <c r="F4" s="12"/>
    </row>
    <row r="5" spans="1:9" s="32" customFormat="1" ht="39.75" customHeight="1">
      <c r="A5" s="309" t="s">
        <v>50</v>
      </c>
      <c r="B5" s="309" t="s">
        <v>90</v>
      </c>
      <c r="C5" s="309"/>
      <c r="D5" s="311" t="s">
        <v>39</v>
      </c>
      <c r="E5" s="312"/>
      <c r="F5" s="311" t="s">
        <v>38</v>
      </c>
      <c r="G5" s="312"/>
      <c r="H5" s="312"/>
      <c r="I5" s="319"/>
    </row>
    <row r="6" spans="1:9" s="32" customFormat="1" ht="51.75" customHeight="1">
      <c r="A6" s="310"/>
      <c r="B6" s="310"/>
      <c r="C6" s="310"/>
      <c r="D6" s="43" t="s">
        <v>3</v>
      </c>
      <c r="E6" s="43" t="s">
        <v>86</v>
      </c>
      <c r="F6" s="167" t="s">
        <v>96</v>
      </c>
      <c r="G6" s="34" t="s">
        <v>55</v>
      </c>
      <c r="H6" s="34" t="s">
        <v>57</v>
      </c>
      <c r="I6" s="34" t="s">
        <v>80</v>
      </c>
    </row>
    <row r="7" spans="1:9" s="35" customFormat="1" ht="16.5" customHeight="1">
      <c r="A7" s="42">
        <v>1</v>
      </c>
      <c r="B7" s="42">
        <v>2</v>
      </c>
      <c r="C7" s="42">
        <v>3</v>
      </c>
      <c r="D7" s="42">
        <v>4</v>
      </c>
      <c r="E7" s="42">
        <v>5</v>
      </c>
      <c r="F7" s="168">
        <v>6</v>
      </c>
      <c r="G7" s="42">
        <v>7</v>
      </c>
      <c r="H7" s="42">
        <v>8</v>
      </c>
      <c r="I7" s="42">
        <v>9</v>
      </c>
    </row>
    <row r="8" spans="1:9" s="38" customFormat="1" ht="18" customHeight="1">
      <c r="A8" s="321" t="s">
        <v>48</v>
      </c>
      <c r="B8" s="322" t="s">
        <v>586</v>
      </c>
      <c r="C8" s="36" t="s">
        <v>77</v>
      </c>
      <c r="D8" s="37">
        <v>812</v>
      </c>
      <c r="E8" s="172" t="s">
        <v>672</v>
      </c>
      <c r="F8" s="164">
        <f>F9+F10+F11+F12+F13+F14</f>
        <v>3604677.1489278786</v>
      </c>
      <c r="G8" s="163">
        <f>G9+G10+G11+G12+G13+G14</f>
        <v>3620571.00352</v>
      </c>
      <c r="H8" s="163">
        <f>H9+H10+H11+H12+H13+H14</f>
        <v>2818425.3339600004</v>
      </c>
      <c r="I8" s="163">
        <f>I9+I10+I11+I12+I13+I14</f>
        <v>2836246.2235300005</v>
      </c>
    </row>
    <row r="9" spans="1:9" s="38" customFormat="1" ht="16.5" customHeight="1">
      <c r="A9" s="321"/>
      <c r="B9" s="322"/>
      <c r="C9" s="36" t="s">
        <v>45</v>
      </c>
      <c r="D9" s="39"/>
      <c r="E9" s="37"/>
      <c r="F9" s="164">
        <f>F16+F32+F39+F46+F23</f>
        <v>1080669.4</v>
      </c>
      <c r="G9" s="163">
        <f>G16+G32+G39+G46+G23</f>
        <v>1083393.27828</v>
      </c>
      <c r="H9" s="163">
        <f>H16+H32+H39+H46+H23</f>
        <v>558071.13723</v>
      </c>
      <c r="I9" s="163">
        <f>I16+I32+I39+I46+I23</f>
        <v>646724.22114</v>
      </c>
    </row>
    <row r="10" spans="1:9" s="38" customFormat="1" ht="19.5" customHeight="1">
      <c r="A10" s="321"/>
      <c r="B10" s="322"/>
      <c r="C10" s="36" t="s">
        <v>46</v>
      </c>
      <c r="D10" s="39"/>
      <c r="E10" s="37"/>
      <c r="F10" s="164">
        <f>F17+F33+F40+F47+F25</f>
        <v>1918336.1979999999</v>
      </c>
      <c r="G10" s="163">
        <f>G17+G33+G40+G47+G25</f>
        <v>1692379.40691</v>
      </c>
      <c r="H10" s="163">
        <f>H17+H33+H40+H47+H25</f>
        <v>1557280.1835100004</v>
      </c>
      <c r="I10" s="163">
        <f>I17+I33+I40+I47+I25</f>
        <v>1487473.1700500003</v>
      </c>
    </row>
    <row r="11" spans="1:9" s="38" customFormat="1" ht="20.25" customHeight="1">
      <c r="A11" s="321"/>
      <c r="B11" s="322"/>
      <c r="C11" s="36" t="s">
        <v>47</v>
      </c>
      <c r="D11" s="39"/>
      <c r="E11" s="37"/>
      <c r="F11" s="164">
        <f>F18+F34+F41+F48+F27</f>
        <v>31111.61604787879</v>
      </c>
      <c r="G11" s="163">
        <f>G18+G34+G41+G48+G27</f>
        <v>31845.44857</v>
      </c>
      <c r="H11" s="163">
        <f>H18+H34+H41+H48+H27</f>
        <v>29159.32015</v>
      </c>
      <c r="I11" s="163">
        <f>I18+I34+I41+I48+I27</f>
        <v>28134.13927</v>
      </c>
    </row>
    <row r="12" spans="1:9" s="38" customFormat="1" ht="27">
      <c r="A12" s="321"/>
      <c r="B12" s="322"/>
      <c r="C12" s="36" t="s">
        <v>81</v>
      </c>
      <c r="D12" s="39"/>
      <c r="E12" s="37"/>
      <c r="F12" s="164">
        <f>F19+F35+F42+F49</f>
        <v>317608.93488</v>
      </c>
      <c r="G12" s="163">
        <f>G119+G172</f>
        <v>656001.86976</v>
      </c>
      <c r="H12" s="163">
        <f>H119+H172</f>
        <v>450392.69907</v>
      </c>
      <c r="I12" s="163">
        <f>I119+I172</f>
        <v>450392.69907</v>
      </c>
    </row>
    <row r="13" spans="1:9" s="38" customFormat="1" ht="27">
      <c r="A13" s="321"/>
      <c r="B13" s="322"/>
      <c r="C13" s="36" t="s">
        <v>44</v>
      </c>
      <c r="D13" s="39"/>
      <c r="E13" s="37"/>
      <c r="F13" s="164">
        <f>F20+F36+F43+F50+F28</f>
        <v>156951</v>
      </c>
      <c r="G13" s="163">
        <f>G28</f>
        <v>156951</v>
      </c>
      <c r="H13" s="163">
        <f>H28</f>
        <v>223521.994</v>
      </c>
      <c r="I13" s="163">
        <f>I28</f>
        <v>223521.994</v>
      </c>
    </row>
    <row r="14" spans="1:9" s="38" customFormat="1" ht="27">
      <c r="A14" s="321"/>
      <c r="B14" s="322"/>
      <c r="C14" s="36" t="s">
        <v>82</v>
      </c>
      <c r="D14" s="39"/>
      <c r="E14" s="37"/>
      <c r="F14" s="164">
        <f>F21+F37+F44+F51+F29</f>
        <v>100000</v>
      </c>
      <c r="G14" s="163">
        <f>G21+G37+G44+G51+G29</f>
        <v>0</v>
      </c>
      <c r="H14" s="163">
        <f>H21+H37+H44+H51+H29</f>
        <v>0</v>
      </c>
      <c r="I14" s="163">
        <f>I21+I37+I44+I51+I29</f>
        <v>0</v>
      </c>
    </row>
    <row r="15" spans="1:9" s="38" customFormat="1" ht="13.5">
      <c r="A15" s="321"/>
      <c r="B15" s="322" t="s">
        <v>587</v>
      </c>
      <c r="C15" s="36" t="s">
        <v>77</v>
      </c>
      <c r="D15" s="37"/>
      <c r="E15" s="172" t="s">
        <v>672</v>
      </c>
      <c r="F15" s="164">
        <f>F16+F17+F18+F19+F20+F21</f>
        <v>3042948.3489278792</v>
      </c>
      <c r="G15" s="163">
        <f>G16+G17+G18+G19+G20+G21</f>
        <v>2919971.0955200004</v>
      </c>
      <c r="H15" s="163">
        <f>H16+H17+H18+H19+H20+H21</f>
        <v>2075520.8550400003</v>
      </c>
      <c r="I15" s="163">
        <f>I16+I17+I18+I19+I20+I21</f>
        <v>2093783.3144999999</v>
      </c>
    </row>
    <row r="16" spans="1:9" s="38" customFormat="1" ht="18.75" customHeight="1">
      <c r="A16" s="321"/>
      <c r="B16" s="322"/>
      <c r="C16" s="36" t="s">
        <v>45</v>
      </c>
      <c r="D16" s="39"/>
      <c r="E16" s="37"/>
      <c r="F16" s="164">
        <f aca="true" t="shared" si="0" ref="F16:I18">F53+F88+F116+F130+F169+F176+F190</f>
        <v>1069530</v>
      </c>
      <c r="G16" s="163">
        <f t="shared" si="0"/>
        <v>1026214.46628</v>
      </c>
      <c r="H16" s="163">
        <f t="shared" si="0"/>
        <v>501658.91595</v>
      </c>
      <c r="I16" s="163">
        <f t="shared" si="0"/>
        <v>590311.99986</v>
      </c>
    </row>
    <row r="17" spans="1:9" s="38" customFormat="1" ht="15" customHeight="1">
      <c r="A17" s="321"/>
      <c r="B17" s="322"/>
      <c r="C17" s="36" t="s">
        <v>46</v>
      </c>
      <c r="D17" s="39"/>
      <c r="E17" s="37"/>
      <c r="F17" s="164">
        <f t="shared" si="0"/>
        <v>1538649.098</v>
      </c>
      <c r="G17" s="163">
        <f t="shared" si="0"/>
        <v>1220584.87571</v>
      </c>
      <c r="H17" s="163">
        <f t="shared" si="0"/>
        <v>1108985.4846700002</v>
      </c>
      <c r="I17" s="163">
        <f t="shared" si="0"/>
        <v>1039178.4712100001</v>
      </c>
    </row>
    <row r="18" spans="1:9" s="38" customFormat="1" ht="18" customHeight="1">
      <c r="A18" s="321"/>
      <c r="B18" s="322"/>
      <c r="C18" s="36" t="s">
        <v>47</v>
      </c>
      <c r="D18" s="39"/>
      <c r="E18" s="37"/>
      <c r="F18" s="164">
        <f t="shared" si="0"/>
        <v>17160.31604787879</v>
      </c>
      <c r="G18" s="163">
        <f t="shared" si="0"/>
        <v>17169.88377</v>
      </c>
      <c r="H18" s="163">
        <f t="shared" si="0"/>
        <v>14483.75535</v>
      </c>
      <c r="I18" s="163">
        <f t="shared" si="0"/>
        <v>13900.14436</v>
      </c>
    </row>
    <row r="19" spans="1:9" s="38" customFormat="1" ht="32.25" customHeight="1">
      <c r="A19" s="321"/>
      <c r="B19" s="322"/>
      <c r="C19" s="36" t="s">
        <v>81</v>
      </c>
      <c r="D19" s="39"/>
      <c r="E19" s="37"/>
      <c r="F19" s="164">
        <f>F119+F172</f>
        <v>317608.93488</v>
      </c>
      <c r="G19" s="163">
        <f>G119+G172</f>
        <v>656001.86976</v>
      </c>
      <c r="H19" s="163">
        <f>H119+H172</f>
        <v>450392.69907</v>
      </c>
      <c r="I19" s="163">
        <f>I119+I172</f>
        <v>450392.69907</v>
      </c>
    </row>
    <row r="20" spans="1:9" s="38" customFormat="1" ht="30" customHeight="1">
      <c r="A20" s="321"/>
      <c r="B20" s="322"/>
      <c r="C20" s="36" t="s">
        <v>44</v>
      </c>
      <c r="D20" s="39"/>
      <c r="E20" s="37"/>
      <c r="F20" s="164">
        <v>0</v>
      </c>
      <c r="G20" s="163">
        <v>0</v>
      </c>
      <c r="H20" s="163">
        <v>0</v>
      </c>
      <c r="I20" s="163">
        <v>0</v>
      </c>
    </row>
    <row r="21" spans="1:9" s="38" customFormat="1" ht="27">
      <c r="A21" s="321"/>
      <c r="B21" s="322"/>
      <c r="C21" s="36" t="s">
        <v>82</v>
      </c>
      <c r="D21" s="39"/>
      <c r="E21" s="37"/>
      <c r="F21" s="164">
        <f>F57+F92+F120+F134+F173+F194</f>
        <v>100000</v>
      </c>
      <c r="G21" s="163">
        <f>G57+G92+G120+G134+G173+G194</f>
        <v>0</v>
      </c>
      <c r="H21" s="163">
        <f>H57+H92+H120+H134+H173+H194</f>
        <v>0</v>
      </c>
      <c r="I21" s="163">
        <f>I57+I92+I120+I134+I173+I194</f>
        <v>0</v>
      </c>
    </row>
    <row r="22" spans="1:79" s="141" customFormat="1" ht="27.75" customHeight="1">
      <c r="A22" s="296"/>
      <c r="B22" s="262" t="s">
        <v>588</v>
      </c>
      <c r="C22" s="154" t="s">
        <v>77</v>
      </c>
      <c r="D22" s="155">
        <v>847</v>
      </c>
      <c r="E22" s="156" t="s">
        <v>673</v>
      </c>
      <c r="F22" s="164">
        <f>F23+F25+F27+F28</f>
        <v>210902.3</v>
      </c>
      <c r="G22" s="163">
        <f>G23+G25+G27+G28</f>
        <v>255310.028</v>
      </c>
      <c r="H22" s="163">
        <f>H23+H25+H27+H28</f>
        <v>320178.95649</v>
      </c>
      <c r="I22" s="163">
        <f>I23+I25+I27+I28</f>
        <v>319737.38659999997</v>
      </c>
      <c r="J22" s="158"/>
      <c r="K22" s="158"/>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row>
    <row r="23" spans="1:79" s="141" customFormat="1" ht="15" customHeight="1">
      <c r="A23" s="296"/>
      <c r="B23" s="297"/>
      <c r="C23" s="154" t="s">
        <v>45</v>
      </c>
      <c r="D23" s="155"/>
      <c r="E23" s="156"/>
      <c r="F23" s="164">
        <f aca="true" t="shared" si="1" ref="F23:I27">F144</f>
        <v>0</v>
      </c>
      <c r="G23" s="163">
        <f t="shared" si="1"/>
        <v>43273.812</v>
      </c>
      <c r="H23" s="163">
        <f t="shared" si="1"/>
        <v>42507.22128</v>
      </c>
      <c r="I23" s="163">
        <f t="shared" si="1"/>
        <v>42507.22128</v>
      </c>
      <c r="J23" s="158"/>
      <c r="K23" s="158"/>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row>
    <row r="24" spans="1:79" s="141" customFormat="1" ht="27.75" customHeight="1">
      <c r="A24" s="296"/>
      <c r="B24" s="297"/>
      <c r="C24" s="154" t="s">
        <v>634</v>
      </c>
      <c r="D24" s="156"/>
      <c r="E24" s="156"/>
      <c r="F24" s="164">
        <f t="shared" si="1"/>
        <v>0</v>
      </c>
      <c r="G24" s="163">
        <f t="shared" si="1"/>
        <v>438.912</v>
      </c>
      <c r="H24" s="163">
        <f t="shared" si="1"/>
        <v>438.912</v>
      </c>
      <c r="I24" s="163">
        <f t="shared" si="1"/>
        <v>438.912</v>
      </c>
      <c r="J24" s="158"/>
      <c r="K24" s="158"/>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row>
    <row r="25" spans="1:79" s="141" customFormat="1" ht="13.5">
      <c r="A25" s="296"/>
      <c r="B25" s="297"/>
      <c r="C25" s="154" t="s">
        <v>46</v>
      </c>
      <c r="D25" s="156"/>
      <c r="E25" s="156"/>
      <c r="F25" s="164">
        <f t="shared" si="1"/>
        <v>40000</v>
      </c>
      <c r="G25" s="163">
        <f t="shared" si="1"/>
        <v>40409.6512</v>
      </c>
      <c r="H25" s="163">
        <f t="shared" si="1"/>
        <v>39474.17641</v>
      </c>
      <c r="I25" s="163">
        <f t="shared" si="1"/>
        <v>39474.17641</v>
      </c>
      <c r="J25" s="158"/>
      <c r="K25" s="158"/>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row>
    <row r="26" spans="1:79" s="141" customFormat="1" ht="27">
      <c r="A26" s="296"/>
      <c r="B26" s="297"/>
      <c r="C26" s="154" t="s">
        <v>633</v>
      </c>
      <c r="D26" s="156"/>
      <c r="E26" s="156"/>
      <c r="F26" s="164">
        <f t="shared" si="1"/>
        <v>0</v>
      </c>
      <c r="G26" s="163">
        <f t="shared" si="1"/>
        <v>409.6512</v>
      </c>
      <c r="H26" s="163">
        <f t="shared" si="1"/>
        <v>409.6512</v>
      </c>
      <c r="I26" s="163">
        <f t="shared" si="1"/>
        <v>409.6512</v>
      </c>
      <c r="J26" s="158"/>
      <c r="K26" s="158"/>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row>
    <row r="27" spans="1:79" s="141" customFormat="1" ht="13.5">
      <c r="A27" s="296"/>
      <c r="B27" s="297"/>
      <c r="C27" s="154" t="s">
        <v>47</v>
      </c>
      <c r="D27" s="156"/>
      <c r="E27" s="156"/>
      <c r="F27" s="164">
        <f t="shared" si="1"/>
        <v>13951.3</v>
      </c>
      <c r="G27" s="163">
        <f t="shared" si="1"/>
        <v>14675.5648</v>
      </c>
      <c r="H27" s="163">
        <f t="shared" si="1"/>
        <v>14675.5648</v>
      </c>
      <c r="I27" s="163">
        <f t="shared" si="1"/>
        <v>14233.99491</v>
      </c>
      <c r="J27" s="158"/>
      <c r="K27" s="158"/>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row>
    <row r="28" spans="1:79" s="141" customFormat="1" ht="27">
      <c r="A28" s="296"/>
      <c r="B28" s="297"/>
      <c r="C28" s="154" t="s">
        <v>44</v>
      </c>
      <c r="D28" s="156"/>
      <c r="E28" s="156"/>
      <c r="F28" s="164">
        <f aca="true" t="shared" si="2" ref="F28:I29">F149</f>
        <v>156951</v>
      </c>
      <c r="G28" s="163">
        <f t="shared" si="2"/>
        <v>156951</v>
      </c>
      <c r="H28" s="163">
        <f t="shared" si="2"/>
        <v>223521.994</v>
      </c>
      <c r="I28" s="163">
        <f t="shared" si="2"/>
        <v>223521.994</v>
      </c>
      <c r="J28" s="158"/>
      <c r="K28" s="158"/>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row>
    <row r="29" spans="1:79" s="141" customFormat="1" ht="13.5">
      <c r="A29" s="296"/>
      <c r="B29" s="297"/>
      <c r="C29" s="154" t="s">
        <v>607</v>
      </c>
      <c r="D29" s="156"/>
      <c r="E29" s="156"/>
      <c r="F29" s="164">
        <f>F150</f>
        <v>0</v>
      </c>
      <c r="G29" s="163">
        <f>G150</f>
        <v>0</v>
      </c>
      <c r="H29" s="163">
        <f t="shared" si="2"/>
        <v>0</v>
      </c>
      <c r="I29" s="163">
        <f t="shared" si="2"/>
        <v>0</v>
      </c>
      <c r="J29" s="160"/>
      <c r="K29" s="160"/>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row>
    <row r="30" spans="1:79" s="141" customFormat="1" ht="27">
      <c r="A30" s="296"/>
      <c r="B30" s="263"/>
      <c r="C30" s="154" t="s">
        <v>608</v>
      </c>
      <c r="D30" s="156"/>
      <c r="E30" s="156"/>
      <c r="F30" s="164">
        <v>0</v>
      </c>
      <c r="G30" s="163">
        <v>0</v>
      </c>
      <c r="H30" s="163">
        <v>0</v>
      </c>
      <c r="I30" s="163">
        <v>0</v>
      </c>
      <c r="J30" s="160"/>
      <c r="K30" s="160"/>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row>
    <row r="31" spans="1:9" s="38" customFormat="1" ht="13.5">
      <c r="A31" s="313"/>
      <c r="B31" s="316" t="s">
        <v>589</v>
      </c>
      <c r="C31" s="36" t="s">
        <v>77</v>
      </c>
      <c r="D31" s="37"/>
      <c r="E31" s="172" t="s">
        <v>674</v>
      </c>
      <c r="F31" s="164">
        <f>F32+F33+F34+F35+F36+F37</f>
        <v>350826.5</v>
      </c>
      <c r="G31" s="163">
        <f>G32+G33+G34+G35+G36+G37</f>
        <v>435067.29000000004</v>
      </c>
      <c r="H31" s="163">
        <f>H32+H33+H34+H35+H36+H37</f>
        <v>412502.93243000004</v>
      </c>
      <c r="I31" s="163">
        <f>I32+I33+I34+I35+I36+I37</f>
        <v>412502.93243000004</v>
      </c>
    </row>
    <row r="32" spans="1:9" s="38" customFormat="1" ht="18" customHeight="1">
      <c r="A32" s="314"/>
      <c r="B32" s="317"/>
      <c r="C32" s="36" t="s">
        <v>45</v>
      </c>
      <c r="D32" s="39"/>
      <c r="E32" s="39"/>
      <c r="F32" s="164">
        <f aca="true" t="shared" si="3" ref="F32:I37">F211+F218+F232+F225</f>
        <v>11139.4</v>
      </c>
      <c r="G32" s="163">
        <f t="shared" si="3"/>
        <v>11139.4</v>
      </c>
      <c r="H32" s="163">
        <f t="shared" si="3"/>
        <v>11139.4</v>
      </c>
      <c r="I32" s="163">
        <f t="shared" si="3"/>
        <v>11139.4</v>
      </c>
    </row>
    <row r="33" spans="1:9" s="38" customFormat="1" ht="13.5">
      <c r="A33" s="314"/>
      <c r="B33" s="317"/>
      <c r="C33" s="36" t="s">
        <v>46</v>
      </c>
      <c r="D33" s="39"/>
      <c r="E33" s="39"/>
      <c r="F33" s="164">
        <f t="shared" si="3"/>
        <v>339687.1</v>
      </c>
      <c r="G33" s="163">
        <f t="shared" si="3"/>
        <v>423927.89</v>
      </c>
      <c r="H33" s="163">
        <f t="shared" si="3"/>
        <v>401363.53243</v>
      </c>
      <c r="I33" s="163">
        <f t="shared" si="3"/>
        <v>401363.53243</v>
      </c>
    </row>
    <row r="34" spans="1:9" s="38" customFormat="1" ht="13.5">
      <c r="A34" s="314"/>
      <c r="B34" s="317"/>
      <c r="C34" s="36" t="s">
        <v>47</v>
      </c>
      <c r="D34" s="39"/>
      <c r="E34" s="39"/>
      <c r="F34" s="164">
        <f t="shared" si="3"/>
        <v>0</v>
      </c>
      <c r="G34" s="163">
        <f t="shared" si="3"/>
        <v>0</v>
      </c>
      <c r="H34" s="163">
        <f t="shared" si="3"/>
        <v>0</v>
      </c>
      <c r="I34" s="163">
        <f t="shared" si="3"/>
        <v>0</v>
      </c>
    </row>
    <row r="35" spans="1:9" s="38" customFormat="1" ht="27">
      <c r="A35" s="314"/>
      <c r="B35" s="317"/>
      <c r="C35" s="36" t="s">
        <v>81</v>
      </c>
      <c r="D35" s="39"/>
      <c r="E35" s="39"/>
      <c r="F35" s="164">
        <f t="shared" si="3"/>
        <v>0</v>
      </c>
      <c r="G35" s="163">
        <f t="shared" si="3"/>
        <v>0</v>
      </c>
      <c r="H35" s="163">
        <f t="shared" si="3"/>
        <v>0</v>
      </c>
      <c r="I35" s="163">
        <f t="shared" si="3"/>
        <v>0</v>
      </c>
    </row>
    <row r="36" spans="1:9" s="38" customFormat="1" ht="17.25" customHeight="1">
      <c r="A36" s="314"/>
      <c r="B36" s="317"/>
      <c r="C36" s="36" t="s">
        <v>44</v>
      </c>
      <c r="D36" s="39"/>
      <c r="E36" s="39"/>
      <c r="F36" s="164">
        <f t="shared" si="3"/>
        <v>0</v>
      </c>
      <c r="G36" s="163">
        <f t="shared" si="3"/>
        <v>0</v>
      </c>
      <c r="H36" s="163">
        <f t="shared" si="3"/>
        <v>0</v>
      </c>
      <c r="I36" s="163">
        <f t="shared" si="3"/>
        <v>0</v>
      </c>
    </row>
    <row r="37" spans="1:9" s="38" customFormat="1" ht="27">
      <c r="A37" s="315"/>
      <c r="B37" s="318"/>
      <c r="C37" s="36" t="s">
        <v>82</v>
      </c>
      <c r="D37" s="39"/>
      <c r="E37" s="39"/>
      <c r="F37" s="164">
        <f t="shared" si="3"/>
        <v>0</v>
      </c>
      <c r="G37" s="163">
        <f t="shared" si="3"/>
        <v>0</v>
      </c>
      <c r="H37" s="163">
        <f t="shared" si="3"/>
        <v>0</v>
      </c>
      <c r="I37" s="163">
        <f t="shared" si="3"/>
        <v>0</v>
      </c>
    </row>
    <row r="38" spans="1:9" s="38" customFormat="1" ht="13.5">
      <c r="A38" s="313"/>
      <c r="B38" s="316" t="s">
        <v>590</v>
      </c>
      <c r="C38" s="36" t="s">
        <v>77</v>
      </c>
      <c r="D38" s="37"/>
      <c r="E38" s="172" t="s">
        <v>674</v>
      </c>
      <c r="F38" s="164">
        <f>F39+F40+F41+F42+F43+F44</f>
        <v>0</v>
      </c>
      <c r="G38" s="163">
        <f>G39+G40+G41+G42+G43+G44</f>
        <v>2765.6</v>
      </c>
      <c r="H38" s="163">
        <f>H39+H40+H41+H42+H43+H44</f>
        <v>2765.6</v>
      </c>
      <c r="I38" s="163">
        <f>I39+I40+I41+I42+I43+I44</f>
        <v>2765.6</v>
      </c>
    </row>
    <row r="39" spans="1:9" s="38" customFormat="1" ht="18" customHeight="1">
      <c r="A39" s="314"/>
      <c r="B39" s="317"/>
      <c r="C39" s="36" t="s">
        <v>45</v>
      </c>
      <c r="D39" s="39"/>
      <c r="E39" s="39"/>
      <c r="F39" s="164">
        <f aca="true" t="shared" si="4" ref="F39:I44">F239</f>
        <v>0</v>
      </c>
      <c r="G39" s="163">
        <f t="shared" si="4"/>
        <v>2765.6</v>
      </c>
      <c r="H39" s="163">
        <f t="shared" si="4"/>
        <v>2765.6</v>
      </c>
      <c r="I39" s="163">
        <f t="shared" si="4"/>
        <v>2765.6</v>
      </c>
    </row>
    <row r="40" spans="1:9" s="38" customFormat="1" ht="13.5">
      <c r="A40" s="314"/>
      <c r="B40" s="317"/>
      <c r="C40" s="36" t="s">
        <v>46</v>
      </c>
      <c r="D40" s="39"/>
      <c r="E40" s="39"/>
      <c r="F40" s="164">
        <f t="shared" si="4"/>
        <v>0</v>
      </c>
      <c r="G40" s="163">
        <f t="shared" si="4"/>
        <v>0</v>
      </c>
      <c r="H40" s="163">
        <f t="shared" si="4"/>
        <v>0</v>
      </c>
      <c r="I40" s="163">
        <f t="shared" si="4"/>
        <v>0</v>
      </c>
    </row>
    <row r="41" spans="1:9" s="38" customFormat="1" ht="13.5">
      <c r="A41" s="314"/>
      <c r="B41" s="317"/>
      <c r="C41" s="36" t="s">
        <v>47</v>
      </c>
      <c r="D41" s="39"/>
      <c r="E41" s="39"/>
      <c r="F41" s="164">
        <f t="shared" si="4"/>
        <v>0</v>
      </c>
      <c r="G41" s="163">
        <f t="shared" si="4"/>
        <v>0</v>
      </c>
      <c r="H41" s="163">
        <f t="shared" si="4"/>
        <v>0</v>
      </c>
      <c r="I41" s="163">
        <f t="shared" si="4"/>
        <v>0</v>
      </c>
    </row>
    <row r="42" spans="1:9" s="38" customFormat="1" ht="27">
      <c r="A42" s="314"/>
      <c r="B42" s="317"/>
      <c r="C42" s="36" t="s">
        <v>81</v>
      </c>
      <c r="D42" s="39"/>
      <c r="E42" s="39"/>
      <c r="F42" s="164">
        <f t="shared" si="4"/>
        <v>0</v>
      </c>
      <c r="G42" s="163">
        <f t="shared" si="4"/>
        <v>0</v>
      </c>
      <c r="H42" s="163">
        <f t="shared" si="4"/>
        <v>0</v>
      </c>
      <c r="I42" s="163">
        <f t="shared" si="4"/>
        <v>0</v>
      </c>
    </row>
    <row r="43" spans="1:9" s="38" customFormat="1" ht="17.25" customHeight="1">
      <c r="A43" s="314"/>
      <c r="B43" s="317"/>
      <c r="C43" s="36" t="s">
        <v>44</v>
      </c>
      <c r="D43" s="39"/>
      <c r="E43" s="39"/>
      <c r="F43" s="164">
        <f t="shared" si="4"/>
        <v>0</v>
      </c>
      <c r="G43" s="163">
        <f t="shared" si="4"/>
        <v>0</v>
      </c>
      <c r="H43" s="163">
        <f t="shared" si="4"/>
        <v>0</v>
      </c>
      <c r="I43" s="163">
        <f t="shared" si="4"/>
        <v>0</v>
      </c>
    </row>
    <row r="44" spans="1:9" s="38" customFormat="1" ht="27">
      <c r="A44" s="315"/>
      <c r="B44" s="318"/>
      <c r="C44" s="36" t="s">
        <v>82</v>
      </c>
      <c r="D44" s="39"/>
      <c r="E44" s="39"/>
      <c r="F44" s="164">
        <f t="shared" si="4"/>
        <v>0</v>
      </c>
      <c r="G44" s="163">
        <f t="shared" si="4"/>
        <v>0</v>
      </c>
      <c r="H44" s="163">
        <f t="shared" si="4"/>
        <v>0</v>
      </c>
      <c r="I44" s="163">
        <f t="shared" si="4"/>
        <v>0</v>
      </c>
    </row>
    <row r="45" spans="1:9" s="38" customFormat="1" ht="13.5">
      <c r="A45" s="313"/>
      <c r="B45" s="316" t="s">
        <v>591</v>
      </c>
      <c r="C45" s="36" t="s">
        <v>77</v>
      </c>
      <c r="D45" s="37"/>
      <c r="E45" s="172" t="s">
        <v>675</v>
      </c>
      <c r="F45" s="164">
        <f>F46+F47+F48+F49+F50+F51</f>
        <v>0</v>
      </c>
      <c r="G45" s="163">
        <f>G46+G47+G48+G49+G50+G51</f>
        <v>7456.99</v>
      </c>
      <c r="H45" s="163">
        <f>H46+H47+H48+H49+H50+H51</f>
        <v>7456.99</v>
      </c>
      <c r="I45" s="163">
        <f>I46+I47+I48+I49+I50+I51</f>
        <v>7456.99</v>
      </c>
    </row>
    <row r="46" spans="1:9" s="38" customFormat="1" ht="18" customHeight="1">
      <c r="A46" s="314"/>
      <c r="B46" s="317"/>
      <c r="C46" s="36" t="s">
        <v>45</v>
      </c>
      <c r="D46" s="39"/>
      <c r="E46" s="39"/>
      <c r="F46" s="164">
        <f aca="true" t="shared" si="5" ref="F46:I51">F183</f>
        <v>0</v>
      </c>
      <c r="G46" s="163">
        <f t="shared" si="5"/>
        <v>0</v>
      </c>
      <c r="H46" s="163">
        <f t="shared" si="5"/>
        <v>0</v>
      </c>
      <c r="I46" s="163">
        <f t="shared" si="5"/>
        <v>0</v>
      </c>
    </row>
    <row r="47" spans="1:9" s="38" customFormat="1" ht="13.5">
      <c r="A47" s="314"/>
      <c r="B47" s="317"/>
      <c r="C47" s="36" t="s">
        <v>46</v>
      </c>
      <c r="D47" s="39"/>
      <c r="E47" s="39"/>
      <c r="F47" s="164">
        <f t="shared" si="5"/>
        <v>0</v>
      </c>
      <c r="G47" s="163">
        <f t="shared" si="5"/>
        <v>7456.99</v>
      </c>
      <c r="H47" s="163">
        <f t="shared" si="5"/>
        <v>7456.99</v>
      </c>
      <c r="I47" s="163">
        <f t="shared" si="5"/>
        <v>7456.99</v>
      </c>
    </row>
    <row r="48" spans="1:9" s="38" customFormat="1" ht="13.5">
      <c r="A48" s="314"/>
      <c r="B48" s="317"/>
      <c r="C48" s="36" t="s">
        <v>47</v>
      </c>
      <c r="D48" s="39"/>
      <c r="E48" s="39"/>
      <c r="F48" s="164">
        <f t="shared" si="5"/>
        <v>0</v>
      </c>
      <c r="G48" s="163">
        <f t="shared" si="5"/>
        <v>0</v>
      </c>
      <c r="H48" s="163">
        <f t="shared" si="5"/>
        <v>0</v>
      </c>
      <c r="I48" s="163">
        <f t="shared" si="5"/>
        <v>0</v>
      </c>
    </row>
    <row r="49" spans="1:9" s="38" customFormat="1" ht="27">
      <c r="A49" s="314"/>
      <c r="B49" s="317"/>
      <c r="C49" s="36" t="s">
        <v>81</v>
      </c>
      <c r="D49" s="39"/>
      <c r="E49" s="39"/>
      <c r="F49" s="164">
        <f t="shared" si="5"/>
        <v>0</v>
      </c>
      <c r="G49" s="163">
        <f t="shared" si="5"/>
        <v>0</v>
      </c>
      <c r="H49" s="163">
        <f t="shared" si="5"/>
        <v>0</v>
      </c>
      <c r="I49" s="163">
        <f t="shared" si="5"/>
        <v>0</v>
      </c>
    </row>
    <row r="50" spans="1:9" s="38" customFormat="1" ht="17.25" customHeight="1">
      <c r="A50" s="314"/>
      <c r="B50" s="317"/>
      <c r="C50" s="36" t="s">
        <v>44</v>
      </c>
      <c r="D50" s="39"/>
      <c r="E50" s="39"/>
      <c r="F50" s="164">
        <f t="shared" si="5"/>
        <v>0</v>
      </c>
      <c r="G50" s="163">
        <f t="shared" si="5"/>
        <v>0</v>
      </c>
      <c r="H50" s="163">
        <f t="shared" si="5"/>
        <v>0</v>
      </c>
      <c r="I50" s="163">
        <f t="shared" si="5"/>
        <v>0</v>
      </c>
    </row>
    <row r="51" spans="1:9" s="38" customFormat="1" ht="27">
      <c r="A51" s="315"/>
      <c r="B51" s="318"/>
      <c r="C51" s="36" t="s">
        <v>82</v>
      </c>
      <c r="D51" s="39"/>
      <c r="E51" s="39"/>
      <c r="F51" s="164">
        <f t="shared" si="5"/>
        <v>0</v>
      </c>
      <c r="G51" s="163">
        <f t="shared" si="5"/>
        <v>0</v>
      </c>
      <c r="H51" s="163">
        <f t="shared" si="5"/>
        <v>0</v>
      </c>
      <c r="I51" s="163">
        <f t="shared" si="5"/>
        <v>0</v>
      </c>
    </row>
    <row r="52" spans="1:9" s="38" customFormat="1" ht="13.5">
      <c r="A52" s="307" t="s">
        <v>11</v>
      </c>
      <c r="B52" s="299" t="s">
        <v>106</v>
      </c>
      <c r="C52" s="36" t="s">
        <v>77</v>
      </c>
      <c r="D52" s="37"/>
      <c r="E52" s="172" t="s">
        <v>676</v>
      </c>
      <c r="F52" s="164">
        <f>F53+F54+F55+F56+F57+F58</f>
        <v>409666.21558787883</v>
      </c>
      <c r="G52" s="163">
        <f>G53+G54+G55+G56+G57+G58</f>
        <v>523542.92472</v>
      </c>
      <c r="H52" s="163">
        <f>H53+H54+H55+H56+H57+H58</f>
        <v>477224.68389</v>
      </c>
      <c r="I52" s="163">
        <f>I53+I54+I55+I56+I57+I58</f>
        <v>398299.57858</v>
      </c>
    </row>
    <row r="53" spans="1:9" s="38" customFormat="1" ht="18" customHeight="1">
      <c r="A53" s="307"/>
      <c r="B53" s="299"/>
      <c r="C53" s="36" t="s">
        <v>45</v>
      </c>
      <c r="D53" s="39"/>
      <c r="E53" s="39"/>
      <c r="F53" s="164">
        <f aca="true" t="shared" si="6" ref="F53:I58">F60+F67+F74+F81</f>
        <v>0</v>
      </c>
      <c r="G53" s="163">
        <f t="shared" si="6"/>
        <v>0</v>
      </c>
      <c r="H53" s="163">
        <f t="shared" si="6"/>
        <v>0</v>
      </c>
      <c r="I53" s="163">
        <f t="shared" si="6"/>
        <v>0</v>
      </c>
    </row>
    <row r="54" spans="1:9" s="38" customFormat="1" ht="13.5">
      <c r="A54" s="307"/>
      <c r="B54" s="299"/>
      <c r="C54" s="36" t="s">
        <v>46</v>
      </c>
      <c r="D54" s="39"/>
      <c r="E54" s="39"/>
      <c r="F54" s="164">
        <f>F61+F68+F75+F82</f>
        <v>405876.481</v>
      </c>
      <c r="G54" s="163">
        <f t="shared" si="6"/>
        <v>347658.45608000003</v>
      </c>
      <c r="H54" s="163">
        <f t="shared" si="6"/>
        <v>304339.38773</v>
      </c>
      <c r="I54" s="163">
        <f t="shared" si="6"/>
        <v>226848.29141</v>
      </c>
    </row>
    <row r="55" spans="1:9" s="38" customFormat="1" ht="13.5">
      <c r="A55" s="307"/>
      <c r="B55" s="299"/>
      <c r="C55" s="36" t="s">
        <v>47</v>
      </c>
      <c r="D55" s="39"/>
      <c r="E55" s="39"/>
      <c r="F55" s="164">
        <f t="shared" si="6"/>
        <v>3789.734587878788</v>
      </c>
      <c r="G55" s="163">
        <f t="shared" si="6"/>
        <v>2898.04117</v>
      </c>
      <c r="H55" s="163">
        <f t="shared" si="6"/>
        <v>2216.9196500000003</v>
      </c>
      <c r="I55" s="163">
        <f t="shared" si="6"/>
        <v>1633.3086600000001</v>
      </c>
    </row>
    <row r="56" spans="1:9" s="38" customFormat="1" ht="27">
      <c r="A56" s="307"/>
      <c r="B56" s="299"/>
      <c r="C56" s="36" t="s">
        <v>81</v>
      </c>
      <c r="D56" s="39"/>
      <c r="E56" s="39"/>
      <c r="F56" s="164">
        <f t="shared" si="6"/>
        <v>0</v>
      </c>
      <c r="G56" s="163">
        <f t="shared" si="6"/>
        <v>0</v>
      </c>
      <c r="H56" s="163">
        <f t="shared" si="6"/>
        <v>141.3969</v>
      </c>
      <c r="I56" s="163">
        <f t="shared" si="6"/>
        <v>141.3969</v>
      </c>
    </row>
    <row r="57" spans="1:9" s="38" customFormat="1" ht="17.25" customHeight="1">
      <c r="A57" s="307"/>
      <c r="B57" s="299"/>
      <c r="C57" s="36" t="s">
        <v>44</v>
      </c>
      <c r="D57" s="39"/>
      <c r="E57" s="39"/>
      <c r="F57" s="164">
        <f t="shared" si="6"/>
        <v>0</v>
      </c>
      <c r="G57" s="163">
        <f t="shared" si="6"/>
        <v>0</v>
      </c>
      <c r="H57" s="163">
        <f t="shared" si="6"/>
        <v>0</v>
      </c>
      <c r="I57" s="163">
        <f t="shared" si="6"/>
        <v>0</v>
      </c>
    </row>
    <row r="58" spans="1:9" s="38" customFormat="1" ht="27">
      <c r="A58" s="307"/>
      <c r="B58" s="299"/>
      <c r="C58" s="36" t="s">
        <v>82</v>
      </c>
      <c r="D58" s="39"/>
      <c r="E58" s="39"/>
      <c r="F58" s="164">
        <f t="shared" si="6"/>
        <v>0</v>
      </c>
      <c r="G58" s="163">
        <f t="shared" si="6"/>
        <v>172986.42747</v>
      </c>
      <c r="H58" s="163">
        <f t="shared" si="6"/>
        <v>170526.97960999998</v>
      </c>
      <c r="I58" s="163">
        <f t="shared" si="6"/>
        <v>169676.58161</v>
      </c>
    </row>
    <row r="59" spans="1:9" s="38" customFormat="1" ht="13.5">
      <c r="A59" s="296" t="s">
        <v>51</v>
      </c>
      <c r="B59" s="300" t="s">
        <v>592</v>
      </c>
      <c r="C59" s="36" t="s">
        <v>77</v>
      </c>
      <c r="D59" s="37"/>
      <c r="E59" s="172" t="s">
        <v>678</v>
      </c>
      <c r="F59" s="164">
        <f>F60+F61+F62+F63+F64+F65</f>
        <v>56000.45458585859</v>
      </c>
      <c r="G59" s="163">
        <f>G60+G61+G62+G63+G64+G65</f>
        <v>23859.74826</v>
      </c>
      <c r="H59" s="163">
        <f>H60+H61+H62+H63+H64+H65</f>
        <v>24001.14516</v>
      </c>
      <c r="I59" s="163">
        <f>I60+I61+I62+I63+I64+I65</f>
        <v>17501.14516</v>
      </c>
    </row>
    <row r="60" spans="1:9" s="38" customFormat="1" ht="18" customHeight="1">
      <c r="A60" s="296"/>
      <c r="B60" s="300"/>
      <c r="C60" s="36" t="s">
        <v>45</v>
      </c>
      <c r="D60" s="39"/>
      <c r="E60" s="39"/>
      <c r="F60" s="164"/>
      <c r="G60" s="163">
        <f>'10'!C30</f>
        <v>0</v>
      </c>
      <c r="H60" s="163">
        <f>'10'!D30</f>
        <v>0</v>
      </c>
      <c r="I60" s="163">
        <f>'10'!E30</f>
        <v>0</v>
      </c>
    </row>
    <row r="61" spans="1:9" s="38" customFormat="1" ht="13.5">
      <c r="A61" s="296"/>
      <c r="B61" s="300"/>
      <c r="C61" s="36" t="s">
        <v>46</v>
      </c>
      <c r="D61" s="39"/>
      <c r="E61" s="39"/>
      <c r="F61" s="164">
        <v>55440.450000000004</v>
      </c>
      <c r="G61" s="163">
        <f>'10'!C31</f>
        <v>23686.15076</v>
      </c>
      <c r="H61" s="163">
        <f>'10'!D31</f>
        <v>23686.15076</v>
      </c>
      <c r="I61" s="163">
        <f>'10'!E31</f>
        <v>17186.15076</v>
      </c>
    </row>
    <row r="62" spans="1:9" s="38" customFormat="1" ht="13.5">
      <c r="A62" s="296"/>
      <c r="B62" s="300"/>
      <c r="C62" s="36" t="s">
        <v>47</v>
      </c>
      <c r="D62" s="39"/>
      <c r="E62" s="39"/>
      <c r="F62" s="164">
        <v>560.0045858585859</v>
      </c>
      <c r="G62" s="163">
        <f>'10'!C32</f>
        <v>173.5975</v>
      </c>
      <c r="H62" s="163">
        <f>'10'!D32</f>
        <v>173.5975</v>
      </c>
      <c r="I62" s="163">
        <f>'10'!E32</f>
        <v>173.5975</v>
      </c>
    </row>
    <row r="63" spans="1:9" s="38" customFormat="1" ht="27">
      <c r="A63" s="296"/>
      <c r="B63" s="300"/>
      <c r="C63" s="36" t="s">
        <v>81</v>
      </c>
      <c r="D63" s="39"/>
      <c r="E63" s="39"/>
      <c r="F63" s="164"/>
      <c r="G63" s="163">
        <f>'10'!C33</f>
        <v>0</v>
      </c>
      <c r="H63" s="163">
        <f>'10'!D33</f>
        <v>141.3969</v>
      </c>
      <c r="I63" s="163">
        <f>'10'!E33</f>
        <v>141.3969</v>
      </c>
    </row>
    <row r="64" spans="1:9" s="38" customFormat="1" ht="17.25" customHeight="1">
      <c r="A64" s="296"/>
      <c r="B64" s="300"/>
      <c r="C64" s="36" t="s">
        <v>44</v>
      </c>
      <c r="D64" s="39"/>
      <c r="E64" s="39"/>
      <c r="F64" s="164"/>
      <c r="G64" s="163">
        <f>'10'!C34</f>
        <v>0</v>
      </c>
      <c r="H64" s="163">
        <f>'10'!D34</f>
        <v>0</v>
      </c>
      <c r="I64" s="163">
        <f>'10'!E34</f>
        <v>0</v>
      </c>
    </row>
    <row r="65" spans="1:9" s="38" customFormat="1" ht="27">
      <c r="A65" s="296"/>
      <c r="B65" s="300"/>
      <c r="C65" s="36" t="s">
        <v>82</v>
      </c>
      <c r="D65" s="39"/>
      <c r="E65" s="39"/>
      <c r="F65" s="164"/>
      <c r="G65" s="163">
        <f>'10'!C35</f>
        <v>0</v>
      </c>
      <c r="H65" s="163">
        <f>'10'!D35</f>
        <v>0</v>
      </c>
      <c r="I65" s="163">
        <f>'10'!E35</f>
        <v>0</v>
      </c>
    </row>
    <row r="66" spans="1:9" s="38" customFormat="1" ht="13.5">
      <c r="A66" s="296" t="s">
        <v>593</v>
      </c>
      <c r="B66" s="300" t="s">
        <v>594</v>
      </c>
      <c r="C66" s="36" t="s">
        <v>77</v>
      </c>
      <c r="D66" s="37"/>
      <c r="E66" s="172" t="s">
        <v>677</v>
      </c>
      <c r="F66" s="164">
        <f>F67+F68+F69+F70+F71+F72</f>
        <v>0</v>
      </c>
      <c r="G66" s="163">
        <f>G67+G68+G69+G70+G71+G72</f>
        <v>0</v>
      </c>
      <c r="H66" s="163">
        <f>H67+H68+H69+H70+H71+H72</f>
        <v>0</v>
      </c>
      <c r="I66" s="163">
        <f>I67+I68+I69+I70+I71+I72</f>
        <v>0</v>
      </c>
    </row>
    <row r="67" spans="1:9" s="38" customFormat="1" ht="18" customHeight="1">
      <c r="A67" s="296"/>
      <c r="B67" s="300"/>
      <c r="C67" s="36" t="s">
        <v>45</v>
      </c>
      <c r="D67" s="39"/>
      <c r="E67" s="39"/>
      <c r="F67" s="164">
        <v>0</v>
      </c>
      <c r="G67" s="163">
        <v>0</v>
      </c>
      <c r="H67" s="163">
        <v>0</v>
      </c>
      <c r="I67" s="163">
        <v>0</v>
      </c>
    </row>
    <row r="68" spans="1:9" s="38" customFormat="1" ht="13.5">
      <c r="A68" s="296"/>
      <c r="B68" s="300"/>
      <c r="C68" s="36" t="s">
        <v>46</v>
      </c>
      <c r="D68" s="39"/>
      <c r="E68" s="39"/>
      <c r="F68" s="164">
        <v>0</v>
      </c>
      <c r="G68" s="163">
        <v>0</v>
      </c>
      <c r="H68" s="163">
        <v>0</v>
      </c>
      <c r="I68" s="163">
        <v>0</v>
      </c>
    </row>
    <row r="69" spans="1:9" s="38" customFormat="1" ht="13.5">
      <c r="A69" s="296"/>
      <c r="B69" s="300"/>
      <c r="C69" s="36" t="s">
        <v>47</v>
      </c>
      <c r="D69" s="39"/>
      <c r="E69" s="39"/>
      <c r="F69" s="164">
        <v>0</v>
      </c>
      <c r="G69" s="163">
        <v>0</v>
      </c>
      <c r="H69" s="163">
        <v>0</v>
      </c>
      <c r="I69" s="163">
        <v>0</v>
      </c>
    </row>
    <row r="70" spans="1:9" s="38" customFormat="1" ht="27">
      <c r="A70" s="296"/>
      <c r="B70" s="300"/>
      <c r="C70" s="36" t="s">
        <v>81</v>
      </c>
      <c r="D70" s="39"/>
      <c r="E70" s="39"/>
      <c r="F70" s="164">
        <v>0</v>
      </c>
      <c r="G70" s="163">
        <v>0</v>
      </c>
      <c r="H70" s="163">
        <v>0</v>
      </c>
      <c r="I70" s="163">
        <v>0</v>
      </c>
    </row>
    <row r="71" spans="1:9" s="38" customFormat="1" ht="17.25" customHeight="1">
      <c r="A71" s="296"/>
      <c r="B71" s="300"/>
      <c r="C71" s="36" t="s">
        <v>44</v>
      </c>
      <c r="D71" s="39"/>
      <c r="E71" s="39"/>
      <c r="F71" s="164">
        <v>0</v>
      </c>
      <c r="G71" s="163">
        <v>0</v>
      </c>
      <c r="H71" s="163">
        <v>0</v>
      </c>
      <c r="I71" s="163">
        <v>0</v>
      </c>
    </row>
    <row r="72" spans="1:9" s="38" customFormat="1" ht="27">
      <c r="A72" s="296"/>
      <c r="B72" s="300"/>
      <c r="C72" s="36" t="s">
        <v>82</v>
      </c>
      <c r="D72" s="39"/>
      <c r="E72" s="39"/>
      <c r="F72" s="164">
        <v>0</v>
      </c>
      <c r="G72" s="163">
        <v>0</v>
      </c>
      <c r="H72" s="163">
        <v>0</v>
      </c>
      <c r="I72" s="163">
        <v>0</v>
      </c>
    </row>
    <row r="73" spans="1:9" s="38" customFormat="1" ht="13.5" customHeight="1">
      <c r="A73" s="296" t="s">
        <v>595</v>
      </c>
      <c r="B73" s="300" t="s">
        <v>125</v>
      </c>
      <c r="C73" s="36" t="s">
        <v>77</v>
      </c>
      <c r="D73" s="37"/>
      <c r="E73" s="172" t="s">
        <v>715</v>
      </c>
      <c r="F73" s="164">
        <f>F74+F75+F76+F77+F78+F79</f>
        <v>353665.7610020202</v>
      </c>
      <c r="G73" s="163">
        <f>G74+G75+G76+G77+G78+G79</f>
        <v>316196.63153</v>
      </c>
      <c r="H73" s="163">
        <f>H74+H75+H76+H77+H78+H79</f>
        <v>290021.37123000005</v>
      </c>
      <c r="I73" s="163">
        <f>I74+I75+I76+I77+I78+I79</f>
        <v>219693.27042000002</v>
      </c>
    </row>
    <row r="74" spans="1:9" s="38" customFormat="1" ht="18" customHeight="1">
      <c r="A74" s="296"/>
      <c r="B74" s="300"/>
      <c r="C74" s="36" t="s">
        <v>45</v>
      </c>
      <c r="D74" s="39"/>
      <c r="E74" s="39"/>
      <c r="F74" s="164"/>
      <c r="G74" s="163">
        <f>'10'!C82</f>
        <v>0</v>
      </c>
      <c r="H74" s="163">
        <f>'10'!D82</f>
        <v>0</v>
      </c>
      <c r="I74" s="163">
        <f>'10'!E82</f>
        <v>0</v>
      </c>
    </row>
    <row r="75" spans="1:9" s="38" customFormat="1" ht="13.5">
      <c r="A75" s="296"/>
      <c r="B75" s="300"/>
      <c r="C75" s="36" t="s">
        <v>46</v>
      </c>
      <c r="D75" s="39"/>
      <c r="E75" s="39"/>
      <c r="F75" s="164">
        <v>350436.031</v>
      </c>
      <c r="G75" s="163">
        <f>'10'!C83</f>
        <v>221568.17832</v>
      </c>
      <c r="H75" s="163">
        <f>'10'!D83</f>
        <v>198340.48947000003</v>
      </c>
      <c r="I75" s="163">
        <f>'10'!E83</f>
        <v>128595.99965000001</v>
      </c>
    </row>
    <row r="76" spans="1:9" s="38" customFormat="1" ht="13.5">
      <c r="A76" s="296"/>
      <c r="B76" s="300"/>
      <c r="C76" s="36" t="s">
        <v>47</v>
      </c>
      <c r="D76" s="39"/>
      <c r="E76" s="39"/>
      <c r="F76" s="164">
        <v>3229.730002020202</v>
      </c>
      <c r="G76" s="163">
        <f>'10'!C84</f>
        <v>2709.32574</v>
      </c>
      <c r="H76" s="163">
        <f>'10'!D84</f>
        <v>2043.3221500000002</v>
      </c>
      <c r="I76" s="163">
        <f>'10'!E84</f>
        <v>1459.71116</v>
      </c>
    </row>
    <row r="77" spans="1:9" s="38" customFormat="1" ht="27">
      <c r="A77" s="296"/>
      <c r="B77" s="300"/>
      <c r="C77" s="36" t="s">
        <v>81</v>
      </c>
      <c r="D77" s="39"/>
      <c r="E77" s="39"/>
      <c r="F77" s="164"/>
      <c r="G77" s="163">
        <f>'10'!C85</f>
        <v>0</v>
      </c>
      <c r="H77" s="163">
        <f>'10'!D85</f>
        <v>0</v>
      </c>
      <c r="I77" s="163">
        <f>'10'!E85</f>
        <v>0</v>
      </c>
    </row>
    <row r="78" spans="1:9" s="38" customFormat="1" ht="17.25" customHeight="1">
      <c r="A78" s="296"/>
      <c r="B78" s="300"/>
      <c r="C78" s="36" t="s">
        <v>44</v>
      </c>
      <c r="D78" s="39"/>
      <c r="E78" s="39"/>
      <c r="F78" s="164"/>
      <c r="G78" s="163">
        <f>'10'!C86</f>
        <v>0</v>
      </c>
      <c r="H78" s="163">
        <f>'10'!D86</f>
        <v>0</v>
      </c>
      <c r="I78" s="163">
        <f>'10'!E86</f>
        <v>0</v>
      </c>
    </row>
    <row r="79" spans="1:9" s="38" customFormat="1" ht="27">
      <c r="A79" s="296"/>
      <c r="B79" s="300"/>
      <c r="C79" s="36" t="s">
        <v>82</v>
      </c>
      <c r="D79" s="39"/>
      <c r="E79" s="39"/>
      <c r="F79" s="164"/>
      <c r="G79" s="163">
        <f>'10'!C87</f>
        <v>91919.12746999999</v>
      </c>
      <c r="H79" s="163">
        <f>'10'!D87</f>
        <v>89637.55961</v>
      </c>
      <c r="I79" s="163">
        <f>'10'!E87</f>
        <v>89637.55961</v>
      </c>
    </row>
    <row r="80" spans="1:9" s="38" customFormat="1" ht="13.5">
      <c r="A80" s="307" t="s">
        <v>596</v>
      </c>
      <c r="B80" s="300" t="s">
        <v>597</v>
      </c>
      <c r="C80" s="36" t="s">
        <v>77</v>
      </c>
      <c r="D80" s="37"/>
      <c r="E80" s="172" t="s">
        <v>716</v>
      </c>
      <c r="F80" s="164">
        <f>F81+F82+F83+F84+F85+F86</f>
        <v>0</v>
      </c>
      <c r="G80" s="163">
        <f>G81+G82+G83+G84+G85+G86</f>
        <v>183486.54493</v>
      </c>
      <c r="H80" s="163">
        <f>H81+H82+H83+H84+H85+H86</f>
        <v>163202.1675</v>
      </c>
      <c r="I80" s="163">
        <f>I81+I82+I83+I84+I85+I86</f>
        <v>161105.163</v>
      </c>
    </row>
    <row r="81" spans="1:9" s="38" customFormat="1" ht="18" customHeight="1">
      <c r="A81" s="307"/>
      <c r="B81" s="300"/>
      <c r="C81" s="36" t="s">
        <v>45</v>
      </c>
      <c r="D81" s="39"/>
      <c r="E81" s="39"/>
      <c r="F81" s="164"/>
      <c r="G81" s="163">
        <f>'10'!C166</f>
        <v>0</v>
      </c>
      <c r="H81" s="163">
        <f>'10'!D166</f>
        <v>0</v>
      </c>
      <c r="I81" s="163">
        <f>'10'!E166</f>
        <v>0</v>
      </c>
    </row>
    <row r="82" spans="1:9" s="38" customFormat="1" ht="13.5">
      <c r="A82" s="307"/>
      <c r="B82" s="300"/>
      <c r="C82" s="36" t="s">
        <v>46</v>
      </c>
      <c r="D82" s="39"/>
      <c r="E82" s="39"/>
      <c r="F82" s="164">
        <v>0</v>
      </c>
      <c r="G82" s="163">
        <f>'10'!C167</f>
        <v>102404.12700000001</v>
      </c>
      <c r="H82" s="163">
        <f>'10'!D167</f>
        <v>82312.74750000001</v>
      </c>
      <c r="I82" s="163">
        <f>'10'!E167</f>
        <v>81066.141</v>
      </c>
    </row>
    <row r="83" spans="1:9" s="38" customFormat="1" ht="13.5">
      <c r="A83" s="307"/>
      <c r="B83" s="300"/>
      <c r="C83" s="36" t="s">
        <v>47</v>
      </c>
      <c r="D83" s="39"/>
      <c r="E83" s="39"/>
      <c r="F83" s="164">
        <v>0</v>
      </c>
      <c r="G83" s="163">
        <f>'10'!C168</f>
        <v>15.11793</v>
      </c>
      <c r="H83" s="163">
        <f>'10'!D168</f>
        <v>0</v>
      </c>
      <c r="I83" s="163">
        <f>'10'!E168</f>
        <v>0</v>
      </c>
    </row>
    <row r="84" spans="1:9" s="38" customFormat="1" ht="27">
      <c r="A84" s="307"/>
      <c r="B84" s="300"/>
      <c r="C84" s="36" t="s">
        <v>81</v>
      </c>
      <c r="D84" s="39"/>
      <c r="E84" s="39"/>
      <c r="F84" s="164"/>
      <c r="G84" s="163">
        <f>'10'!C169</f>
        <v>0</v>
      </c>
      <c r="H84" s="163">
        <f>'10'!D169</f>
        <v>0</v>
      </c>
      <c r="I84" s="163">
        <f>'10'!E169</f>
        <v>0</v>
      </c>
    </row>
    <row r="85" spans="1:9" s="38" customFormat="1" ht="17.25" customHeight="1">
      <c r="A85" s="307"/>
      <c r="B85" s="300"/>
      <c r="C85" s="36" t="s">
        <v>44</v>
      </c>
      <c r="D85" s="39"/>
      <c r="E85" s="39"/>
      <c r="F85" s="164"/>
      <c r="G85" s="163">
        <f>'10'!C170</f>
        <v>0</v>
      </c>
      <c r="H85" s="163">
        <f>'10'!D170</f>
        <v>0</v>
      </c>
      <c r="I85" s="163">
        <f>'10'!E170</f>
        <v>0</v>
      </c>
    </row>
    <row r="86" spans="1:9" s="38" customFormat="1" ht="27">
      <c r="A86" s="307"/>
      <c r="B86" s="300"/>
      <c r="C86" s="36" t="s">
        <v>82</v>
      </c>
      <c r="D86" s="39"/>
      <c r="E86" s="39"/>
      <c r="F86" s="164"/>
      <c r="G86" s="163">
        <f>'10'!C171</f>
        <v>81067.3</v>
      </c>
      <c r="H86" s="163">
        <f>'10'!D171</f>
        <v>80889.42</v>
      </c>
      <c r="I86" s="163">
        <f>'10'!E171</f>
        <v>80039.022</v>
      </c>
    </row>
    <row r="87" spans="1:9" s="38" customFormat="1" ht="13.5" customHeight="1">
      <c r="A87" s="296" t="s">
        <v>52</v>
      </c>
      <c r="B87" s="300" t="s">
        <v>172</v>
      </c>
      <c r="C87" s="36" t="s">
        <v>77</v>
      </c>
      <c r="D87" s="37"/>
      <c r="E87" s="172" t="s">
        <v>717</v>
      </c>
      <c r="F87" s="164">
        <f>F88+F89+F90+F91+F92+F93</f>
        <v>1478083.6979999999</v>
      </c>
      <c r="G87" s="163">
        <f>G88+G89+G90+G91+G92+G93</f>
        <v>1149554.24346</v>
      </c>
      <c r="H87" s="163">
        <f>H88+H89+H90+H91+H92+H93</f>
        <v>598208.80611</v>
      </c>
      <c r="I87" s="163">
        <f>I88+I89+I90+I91+I92+I93</f>
        <v>694545.97288</v>
      </c>
    </row>
    <row r="88" spans="1:9" s="38" customFormat="1" ht="18" customHeight="1">
      <c r="A88" s="296"/>
      <c r="B88" s="300"/>
      <c r="C88" s="36" t="s">
        <v>45</v>
      </c>
      <c r="D88" s="39"/>
      <c r="E88" s="39"/>
      <c r="F88" s="164">
        <f aca="true" t="shared" si="7" ref="F88:I93">F95+F102+F109</f>
        <v>1069530</v>
      </c>
      <c r="G88" s="163">
        <f t="shared" si="7"/>
        <v>1026214.46628</v>
      </c>
      <c r="H88" s="163">
        <f t="shared" si="7"/>
        <v>501658.91595</v>
      </c>
      <c r="I88" s="163">
        <f t="shared" si="7"/>
        <v>590311.99986</v>
      </c>
    </row>
    <row r="89" spans="1:9" s="38" customFormat="1" ht="13.5">
      <c r="A89" s="296"/>
      <c r="B89" s="300"/>
      <c r="C89" s="36" t="s">
        <v>46</v>
      </c>
      <c r="D89" s="39"/>
      <c r="E89" s="39"/>
      <c r="F89" s="164">
        <f t="shared" si="7"/>
        <v>403374.217</v>
      </c>
      <c r="G89" s="163">
        <f t="shared" si="7"/>
        <v>120087.89998</v>
      </c>
      <c r="H89" s="163">
        <f t="shared" si="7"/>
        <v>95207.46996</v>
      </c>
      <c r="I89" s="163">
        <f t="shared" si="7"/>
        <v>102891.55282000001</v>
      </c>
    </row>
    <row r="90" spans="1:9" s="38" customFormat="1" ht="13.5">
      <c r="A90" s="296"/>
      <c r="B90" s="300"/>
      <c r="C90" s="36" t="s">
        <v>47</v>
      </c>
      <c r="D90" s="39"/>
      <c r="E90" s="39"/>
      <c r="F90" s="164">
        <f t="shared" si="7"/>
        <v>5179.481</v>
      </c>
      <c r="G90" s="163">
        <f t="shared" si="7"/>
        <v>3251.8772</v>
      </c>
      <c r="H90" s="163">
        <f t="shared" si="7"/>
        <v>1342.4202</v>
      </c>
      <c r="I90" s="163">
        <f t="shared" si="7"/>
        <v>1342.4202</v>
      </c>
    </row>
    <row r="91" spans="1:9" s="38" customFormat="1" ht="27">
      <c r="A91" s="296"/>
      <c r="B91" s="300"/>
      <c r="C91" s="36" t="s">
        <v>81</v>
      </c>
      <c r="D91" s="39"/>
      <c r="E91" s="39"/>
      <c r="F91" s="164">
        <f t="shared" si="7"/>
        <v>0</v>
      </c>
      <c r="G91" s="163">
        <f t="shared" si="7"/>
        <v>0</v>
      </c>
      <c r="H91" s="163">
        <f t="shared" si="7"/>
        <v>0</v>
      </c>
      <c r="I91" s="163">
        <f t="shared" si="7"/>
        <v>0</v>
      </c>
    </row>
    <row r="92" spans="1:9" s="38" customFormat="1" ht="17.25" customHeight="1">
      <c r="A92" s="296"/>
      <c r="B92" s="300"/>
      <c r="C92" s="36" t="s">
        <v>44</v>
      </c>
      <c r="D92" s="39"/>
      <c r="E92" s="39"/>
      <c r="F92" s="164">
        <f t="shared" si="7"/>
        <v>0</v>
      </c>
      <c r="G92" s="163">
        <f t="shared" si="7"/>
        <v>0</v>
      </c>
      <c r="H92" s="163">
        <f t="shared" si="7"/>
        <v>0</v>
      </c>
      <c r="I92" s="163">
        <f t="shared" si="7"/>
        <v>0</v>
      </c>
    </row>
    <row r="93" spans="1:9" s="38" customFormat="1" ht="27">
      <c r="A93" s="296"/>
      <c r="B93" s="300"/>
      <c r="C93" s="36" t="s">
        <v>82</v>
      </c>
      <c r="D93" s="39"/>
      <c r="E93" s="39"/>
      <c r="F93" s="164">
        <f t="shared" si="7"/>
        <v>0</v>
      </c>
      <c r="G93" s="163">
        <f t="shared" si="7"/>
        <v>0</v>
      </c>
      <c r="H93" s="163">
        <f t="shared" si="7"/>
        <v>0</v>
      </c>
      <c r="I93" s="163">
        <f t="shared" si="7"/>
        <v>0</v>
      </c>
    </row>
    <row r="94" spans="1:9" s="38" customFormat="1" ht="13.5">
      <c r="A94" s="296" t="s">
        <v>598</v>
      </c>
      <c r="B94" s="300" t="s">
        <v>173</v>
      </c>
      <c r="C94" s="36" t="s">
        <v>77</v>
      </c>
      <c r="D94" s="37"/>
      <c r="E94" s="172" t="s">
        <v>718</v>
      </c>
      <c r="F94" s="164">
        <f>F95+F96+F97+F98+F99+F100</f>
        <v>939727.569</v>
      </c>
      <c r="G94" s="163">
        <f>G95+G96+G97+G98+G99+G100</f>
        <v>730372.34449</v>
      </c>
      <c r="H94" s="163">
        <f>H95+H96+H97+H98+H99+H100</f>
        <v>393759.6791</v>
      </c>
      <c r="I94" s="163">
        <f>I95+I96+I97+I98+I99+I100</f>
        <v>509043.37392</v>
      </c>
    </row>
    <row r="95" spans="1:9" s="38" customFormat="1" ht="18" customHeight="1">
      <c r="A95" s="296"/>
      <c r="B95" s="300"/>
      <c r="C95" s="36" t="s">
        <v>45</v>
      </c>
      <c r="D95" s="39"/>
      <c r="E95" s="39"/>
      <c r="F95" s="164">
        <v>732030</v>
      </c>
      <c r="G95" s="163">
        <f>'10'!C213</f>
        <v>685020.29451</v>
      </c>
      <c r="H95" s="163">
        <f>'10'!D213</f>
        <v>373216.44048</v>
      </c>
      <c r="I95" s="163">
        <f>'10'!E213</f>
        <v>480419.36358</v>
      </c>
    </row>
    <row r="96" spans="1:9" s="38" customFormat="1" ht="13.5">
      <c r="A96" s="296"/>
      <c r="B96" s="300"/>
      <c r="C96" s="36" t="s">
        <v>46</v>
      </c>
      <c r="D96" s="39"/>
      <c r="E96" s="39"/>
      <c r="F96" s="164">
        <v>206016.28</v>
      </c>
      <c r="G96" s="163">
        <f>'10'!C214</f>
        <v>44352.049979999996</v>
      </c>
      <c r="H96" s="163">
        <f>'10'!D214</f>
        <v>20543.238620000004</v>
      </c>
      <c r="I96" s="163">
        <f>'10'!E214</f>
        <v>28624.01034</v>
      </c>
    </row>
    <row r="97" spans="1:9" s="38" customFormat="1" ht="13.5">
      <c r="A97" s="296"/>
      <c r="B97" s="300"/>
      <c r="C97" s="36" t="s">
        <v>47</v>
      </c>
      <c r="D97" s="39"/>
      <c r="E97" s="39"/>
      <c r="F97" s="164">
        <v>1681.289</v>
      </c>
      <c r="G97" s="163">
        <f>'10'!C215</f>
        <v>1000</v>
      </c>
      <c r="H97" s="163">
        <f>'10'!D215</f>
        <v>0</v>
      </c>
      <c r="I97" s="163">
        <f>'10'!E215</f>
        <v>0</v>
      </c>
    </row>
    <row r="98" spans="1:9" s="38" customFormat="1" ht="27">
      <c r="A98" s="296"/>
      <c r="B98" s="300"/>
      <c r="C98" s="36" t="s">
        <v>81</v>
      </c>
      <c r="D98" s="39"/>
      <c r="E98" s="39"/>
      <c r="F98" s="164"/>
      <c r="G98" s="163">
        <f>'10'!C216</f>
        <v>0</v>
      </c>
      <c r="H98" s="163">
        <f>'10'!D216</f>
        <v>0</v>
      </c>
      <c r="I98" s="163">
        <f>'10'!E216</f>
        <v>0</v>
      </c>
    </row>
    <row r="99" spans="1:9" s="38" customFormat="1" ht="17.25" customHeight="1">
      <c r="A99" s="296"/>
      <c r="B99" s="300"/>
      <c r="C99" s="36" t="s">
        <v>44</v>
      </c>
      <c r="D99" s="39"/>
      <c r="E99" s="39"/>
      <c r="F99" s="164"/>
      <c r="G99" s="163">
        <f>'10'!C217</f>
        <v>0</v>
      </c>
      <c r="H99" s="163">
        <f>'10'!D217</f>
        <v>0</v>
      </c>
      <c r="I99" s="163">
        <f>'10'!E217</f>
        <v>0</v>
      </c>
    </row>
    <row r="100" spans="1:9" s="38" customFormat="1" ht="27">
      <c r="A100" s="296"/>
      <c r="B100" s="300"/>
      <c r="C100" s="36" t="s">
        <v>82</v>
      </c>
      <c r="D100" s="39"/>
      <c r="E100" s="39"/>
      <c r="F100" s="164"/>
      <c r="G100" s="163">
        <v>0</v>
      </c>
      <c r="H100" s="163">
        <v>0</v>
      </c>
      <c r="I100" s="163">
        <v>0</v>
      </c>
    </row>
    <row r="101" spans="1:9" s="38" customFormat="1" ht="13.5">
      <c r="A101" s="296" t="s">
        <v>599</v>
      </c>
      <c r="B101" s="300" t="s">
        <v>203</v>
      </c>
      <c r="C101" s="36" t="s">
        <v>77</v>
      </c>
      <c r="D101" s="37"/>
      <c r="E101" s="172" t="s">
        <v>719</v>
      </c>
      <c r="F101" s="164">
        <f>F102+F103+F104+F105+F106+F107</f>
        <v>0</v>
      </c>
      <c r="G101" s="163">
        <f>G102+G103+G104+G105+G106+G107</f>
        <v>0</v>
      </c>
      <c r="H101" s="163">
        <f>H102+H103+H104+H105+H106+H107</f>
        <v>0</v>
      </c>
      <c r="I101" s="163">
        <f>I102+I103+I104+I105+I106+I107</f>
        <v>0</v>
      </c>
    </row>
    <row r="102" spans="1:9" s="38" customFormat="1" ht="18" customHeight="1">
      <c r="A102" s="296"/>
      <c r="B102" s="300"/>
      <c r="C102" s="36" t="s">
        <v>45</v>
      </c>
      <c r="D102" s="39"/>
      <c r="E102" s="39"/>
      <c r="F102" s="164">
        <v>0</v>
      </c>
      <c r="G102" s="163">
        <f>'10'!C294</f>
        <v>0</v>
      </c>
      <c r="H102" s="163">
        <f>'10'!D294</f>
        <v>0</v>
      </c>
      <c r="I102" s="163">
        <f>'10'!E294</f>
        <v>0</v>
      </c>
    </row>
    <row r="103" spans="1:9" s="38" customFormat="1" ht="13.5">
      <c r="A103" s="296"/>
      <c r="B103" s="300"/>
      <c r="C103" s="36" t="s">
        <v>46</v>
      </c>
      <c r="D103" s="39"/>
      <c r="E103" s="39"/>
      <c r="F103" s="164">
        <v>0</v>
      </c>
      <c r="G103" s="163">
        <f>'10'!C295</f>
        <v>0</v>
      </c>
      <c r="H103" s="163">
        <f>'10'!D295</f>
        <v>0</v>
      </c>
      <c r="I103" s="163">
        <f>'10'!E295</f>
        <v>0</v>
      </c>
    </row>
    <row r="104" spans="1:9" s="38" customFormat="1" ht="13.5">
      <c r="A104" s="296"/>
      <c r="B104" s="300"/>
      <c r="C104" s="36" t="s">
        <v>47</v>
      </c>
      <c r="D104" s="39"/>
      <c r="E104" s="39"/>
      <c r="F104" s="164">
        <v>0</v>
      </c>
      <c r="G104" s="163">
        <f>'10'!C296</f>
        <v>0</v>
      </c>
      <c r="H104" s="163">
        <f>'10'!D296</f>
        <v>0</v>
      </c>
      <c r="I104" s="163">
        <f>'10'!E296</f>
        <v>0</v>
      </c>
    </row>
    <row r="105" spans="1:9" s="38" customFormat="1" ht="27">
      <c r="A105" s="296"/>
      <c r="B105" s="300"/>
      <c r="C105" s="36" t="s">
        <v>81</v>
      </c>
      <c r="D105" s="39"/>
      <c r="E105" s="39"/>
      <c r="F105" s="164">
        <v>0</v>
      </c>
      <c r="G105" s="163">
        <f>'10'!C297</f>
        <v>0</v>
      </c>
      <c r="H105" s="163">
        <f>'10'!D297</f>
        <v>0</v>
      </c>
      <c r="I105" s="163">
        <f>'10'!E297</f>
        <v>0</v>
      </c>
    </row>
    <row r="106" spans="1:9" s="38" customFormat="1" ht="17.25" customHeight="1">
      <c r="A106" s="296"/>
      <c r="B106" s="300"/>
      <c r="C106" s="36" t="s">
        <v>44</v>
      </c>
      <c r="D106" s="39"/>
      <c r="E106" s="39"/>
      <c r="F106" s="164">
        <v>0</v>
      </c>
      <c r="G106" s="163">
        <f>'10'!C298</f>
        <v>0</v>
      </c>
      <c r="H106" s="163">
        <f>'10'!D298</f>
        <v>0</v>
      </c>
      <c r="I106" s="163">
        <f>'10'!E298</f>
        <v>0</v>
      </c>
    </row>
    <row r="107" spans="1:9" s="38" customFormat="1" ht="27">
      <c r="A107" s="296"/>
      <c r="B107" s="300"/>
      <c r="C107" s="36" t="s">
        <v>82</v>
      </c>
      <c r="D107" s="39"/>
      <c r="E107" s="39"/>
      <c r="F107" s="164">
        <v>0</v>
      </c>
      <c r="G107" s="163">
        <f>'10'!C299</f>
        <v>0</v>
      </c>
      <c r="H107" s="163">
        <f>'10'!D299</f>
        <v>0</v>
      </c>
      <c r="I107" s="163">
        <f>'10'!E299</f>
        <v>0</v>
      </c>
    </row>
    <row r="108" spans="1:9" s="38" customFormat="1" ht="13.5">
      <c r="A108" s="296" t="s">
        <v>600</v>
      </c>
      <c r="B108" s="300" t="s">
        <v>206</v>
      </c>
      <c r="C108" s="36" t="s">
        <v>77</v>
      </c>
      <c r="D108" s="37"/>
      <c r="E108" s="172" t="s">
        <v>720</v>
      </c>
      <c r="F108" s="164">
        <f>F109+F110+F111+F112+F113+F114</f>
        <v>538356.1290000001</v>
      </c>
      <c r="G108" s="163">
        <f>G109+G110+G111+G112+G113+G114</f>
        <v>419181.89897</v>
      </c>
      <c r="H108" s="163">
        <f>H109+H110+H111+H112+H113+H114</f>
        <v>204449.12701</v>
      </c>
      <c r="I108" s="163">
        <f>I109+I110+I111+I112+I113+I114</f>
        <v>185502.59895999997</v>
      </c>
    </row>
    <row r="109" spans="1:9" s="38" customFormat="1" ht="18" customHeight="1">
      <c r="A109" s="296"/>
      <c r="B109" s="300"/>
      <c r="C109" s="36" t="s">
        <v>45</v>
      </c>
      <c r="D109" s="39"/>
      <c r="E109" s="39"/>
      <c r="F109" s="164">
        <v>337500</v>
      </c>
      <c r="G109" s="163">
        <f>'10'!C308</f>
        <v>341194.17177</v>
      </c>
      <c r="H109" s="163">
        <f>'10'!D308</f>
        <v>128442.47547</v>
      </c>
      <c r="I109" s="163">
        <f>'10'!E308</f>
        <v>109892.63627999999</v>
      </c>
    </row>
    <row r="110" spans="1:9" s="38" customFormat="1" ht="13.5">
      <c r="A110" s="296"/>
      <c r="B110" s="300"/>
      <c r="C110" s="36" t="s">
        <v>46</v>
      </c>
      <c r="D110" s="39"/>
      <c r="E110" s="39"/>
      <c r="F110" s="164">
        <v>197357.937</v>
      </c>
      <c r="G110" s="163">
        <f>'10'!C309</f>
        <v>75735.85</v>
      </c>
      <c r="H110" s="163">
        <f>'10'!D309</f>
        <v>74664.23134</v>
      </c>
      <c r="I110" s="163">
        <f>'10'!E309</f>
        <v>74267.54248</v>
      </c>
    </row>
    <row r="111" spans="1:9" s="38" customFormat="1" ht="13.5">
      <c r="A111" s="296"/>
      <c r="B111" s="300"/>
      <c r="C111" s="36" t="s">
        <v>47</v>
      </c>
      <c r="D111" s="39"/>
      <c r="E111" s="39"/>
      <c r="F111" s="164">
        <v>3498.1919999999996</v>
      </c>
      <c r="G111" s="163">
        <f>'10'!C310</f>
        <v>2251.8772</v>
      </c>
      <c r="H111" s="163">
        <f>'10'!D310</f>
        <v>1342.4202</v>
      </c>
      <c r="I111" s="163">
        <f>'10'!E310</f>
        <v>1342.4202</v>
      </c>
    </row>
    <row r="112" spans="1:9" s="38" customFormat="1" ht="27">
      <c r="A112" s="296"/>
      <c r="B112" s="300"/>
      <c r="C112" s="36" t="s">
        <v>81</v>
      </c>
      <c r="D112" s="39"/>
      <c r="E112" s="39"/>
      <c r="F112" s="164"/>
      <c r="G112" s="163">
        <f>'10'!C311</f>
        <v>0</v>
      </c>
      <c r="H112" s="163">
        <f>'10'!D311</f>
        <v>0</v>
      </c>
      <c r="I112" s="163">
        <f>'10'!E311</f>
        <v>0</v>
      </c>
    </row>
    <row r="113" spans="1:9" s="38" customFormat="1" ht="17.25" customHeight="1">
      <c r="A113" s="296"/>
      <c r="B113" s="300"/>
      <c r="C113" s="36" t="s">
        <v>44</v>
      </c>
      <c r="D113" s="39"/>
      <c r="E113" s="39"/>
      <c r="F113" s="164"/>
      <c r="G113" s="163">
        <f>'10'!C312</f>
        <v>0</v>
      </c>
      <c r="H113" s="163">
        <f>'10'!D312</f>
        <v>0</v>
      </c>
      <c r="I113" s="163">
        <f>'10'!E312</f>
        <v>0</v>
      </c>
    </row>
    <row r="114" spans="1:9" s="38" customFormat="1" ht="27">
      <c r="A114" s="296"/>
      <c r="B114" s="300"/>
      <c r="C114" s="36" t="s">
        <v>82</v>
      </c>
      <c r="D114" s="39"/>
      <c r="E114" s="39"/>
      <c r="F114" s="164"/>
      <c r="G114" s="163">
        <f>'10'!C313</f>
        <v>0</v>
      </c>
      <c r="H114" s="163">
        <f>'10'!D313</f>
        <v>0</v>
      </c>
      <c r="I114" s="163">
        <f>'10'!E313</f>
        <v>0</v>
      </c>
    </row>
    <row r="115" spans="1:9" s="38" customFormat="1" ht="13.5">
      <c r="A115" s="307" t="s">
        <v>53</v>
      </c>
      <c r="B115" s="299" t="s">
        <v>318</v>
      </c>
      <c r="C115" s="36" t="s">
        <v>77</v>
      </c>
      <c r="D115" s="37"/>
      <c r="E115" s="172" t="s">
        <v>721</v>
      </c>
      <c r="F115" s="164">
        <f>F116+F117+F118+F119+F120+F121</f>
        <v>865329.6313</v>
      </c>
      <c r="G115" s="163">
        <f>G116+G117+G118+G119+G120+G121</f>
        <v>965191.70408</v>
      </c>
      <c r="H115" s="163">
        <f>H116+H117+H118+H119+H120+H121</f>
        <v>744956.47221</v>
      </c>
      <c r="I115" s="163">
        <f>I116+I117+I118+I119+I120+I121</f>
        <v>744956.47221</v>
      </c>
    </row>
    <row r="116" spans="1:9" s="38" customFormat="1" ht="18" customHeight="1">
      <c r="A116" s="307"/>
      <c r="B116" s="299"/>
      <c r="C116" s="36" t="s">
        <v>45</v>
      </c>
      <c r="D116" s="39"/>
      <c r="E116" s="39"/>
      <c r="F116" s="169">
        <f aca="true" t="shared" si="8" ref="F116:I121">F123</f>
        <v>0</v>
      </c>
      <c r="G116" s="163">
        <f t="shared" si="8"/>
        <v>0</v>
      </c>
      <c r="H116" s="163">
        <f t="shared" si="8"/>
        <v>0</v>
      </c>
      <c r="I116" s="163">
        <f t="shared" si="8"/>
        <v>0</v>
      </c>
    </row>
    <row r="117" spans="1:9" s="38" customFormat="1" ht="13.5">
      <c r="A117" s="307"/>
      <c r="B117" s="299"/>
      <c r="C117" s="36" t="s">
        <v>46</v>
      </c>
      <c r="D117" s="39"/>
      <c r="E117" s="39"/>
      <c r="F117" s="164">
        <f t="shared" si="8"/>
        <v>540000</v>
      </c>
      <c r="G117" s="163">
        <f t="shared" si="8"/>
        <v>401715.94906</v>
      </c>
      <c r="H117" s="163">
        <f t="shared" si="8"/>
        <v>387089.92388</v>
      </c>
      <c r="I117" s="163">
        <f t="shared" si="8"/>
        <v>387089.92388</v>
      </c>
    </row>
    <row r="118" spans="1:9" s="38" customFormat="1" ht="13.5">
      <c r="A118" s="307"/>
      <c r="B118" s="299"/>
      <c r="C118" s="36" t="s">
        <v>47</v>
      </c>
      <c r="D118" s="39"/>
      <c r="E118" s="39"/>
      <c r="F118" s="164">
        <f>F125</f>
        <v>7720.69642</v>
      </c>
      <c r="G118" s="163">
        <f t="shared" si="8"/>
        <v>7473.88526</v>
      </c>
      <c r="H118" s="163">
        <f t="shared" si="8"/>
        <v>7473.84926</v>
      </c>
      <c r="I118" s="163">
        <f t="shared" si="8"/>
        <v>7473.84926</v>
      </c>
    </row>
    <row r="119" spans="1:9" s="38" customFormat="1" ht="27">
      <c r="A119" s="307"/>
      <c r="B119" s="299"/>
      <c r="C119" s="36" t="s">
        <v>255</v>
      </c>
      <c r="D119" s="39"/>
      <c r="E119" s="39"/>
      <c r="F119" s="164">
        <f>F126</f>
        <v>317608.93488</v>
      </c>
      <c r="G119" s="163">
        <f t="shared" si="8"/>
        <v>556001.86976</v>
      </c>
      <c r="H119" s="163">
        <f t="shared" si="8"/>
        <v>350392.69907</v>
      </c>
      <c r="I119" s="163">
        <f t="shared" si="8"/>
        <v>350392.69907</v>
      </c>
    </row>
    <row r="120" spans="1:9" s="38" customFormat="1" ht="17.25" customHeight="1">
      <c r="A120" s="307"/>
      <c r="B120" s="299"/>
      <c r="C120" s="36" t="s">
        <v>44</v>
      </c>
      <c r="D120" s="39"/>
      <c r="E120" s="39"/>
      <c r="F120" s="164">
        <f t="shared" si="8"/>
        <v>0</v>
      </c>
      <c r="G120" s="163">
        <f t="shared" si="8"/>
        <v>0</v>
      </c>
      <c r="H120" s="163">
        <f t="shared" si="8"/>
        <v>0</v>
      </c>
      <c r="I120" s="163">
        <f t="shared" si="8"/>
        <v>0</v>
      </c>
    </row>
    <row r="121" spans="1:9" s="38" customFormat="1" ht="27">
      <c r="A121" s="307"/>
      <c r="B121" s="299"/>
      <c r="C121" s="36" t="s">
        <v>82</v>
      </c>
      <c r="D121" s="39"/>
      <c r="E121" s="39"/>
      <c r="F121" s="164">
        <f t="shared" si="8"/>
        <v>0</v>
      </c>
      <c r="G121" s="163">
        <f t="shared" si="8"/>
        <v>0</v>
      </c>
      <c r="H121" s="163">
        <f t="shared" si="8"/>
        <v>0</v>
      </c>
      <c r="I121" s="163">
        <f t="shared" si="8"/>
        <v>0</v>
      </c>
    </row>
    <row r="122" spans="1:9" s="38" customFormat="1" ht="13.5">
      <c r="A122" s="307" t="s">
        <v>601</v>
      </c>
      <c r="B122" s="299" t="s">
        <v>602</v>
      </c>
      <c r="C122" s="36" t="s">
        <v>77</v>
      </c>
      <c r="D122" s="37"/>
      <c r="E122" s="172" t="s">
        <v>722</v>
      </c>
      <c r="F122" s="164">
        <f>F123+F124+F125+F126+F127+F128</f>
        <v>865329.6313</v>
      </c>
      <c r="G122" s="163">
        <f>G123+G124+G125+G126+G127+G128</f>
        <v>965191.70408</v>
      </c>
      <c r="H122" s="163">
        <f>H123+H124+H125+H126+H127+H128</f>
        <v>744956.47221</v>
      </c>
      <c r="I122" s="163">
        <f>I123+I124+I125+I126+I127+I128</f>
        <v>744956.47221</v>
      </c>
    </row>
    <row r="123" spans="1:9" s="38" customFormat="1" ht="18" customHeight="1">
      <c r="A123" s="307"/>
      <c r="B123" s="299"/>
      <c r="C123" s="36" t="s">
        <v>45</v>
      </c>
      <c r="D123" s="39"/>
      <c r="E123" s="39"/>
      <c r="F123" s="164"/>
      <c r="G123" s="163">
        <f>'10'!C420</f>
        <v>0</v>
      </c>
      <c r="H123" s="163">
        <f>'10'!D420</f>
        <v>0</v>
      </c>
      <c r="I123" s="163">
        <f>'10'!E420</f>
        <v>0</v>
      </c>
    </row>
    <row r="124" spans="1:9" s="38" customFormat="1" ht="13.5">
      <c r="A124" s="307"/>
      <c r="B124" s="299"/>
      <c r="C124" s="36" t="s">
        <v>46</v>
      </c>
      <c r="D124" s="39"/>
      <c r="E124" s="39"/>
      <c r="F124" s="164">
        <v>540000</v>
      </c>
      <c r="G124" s="163">
        <f>'10'!C421</f>
        <v>401715.94906</v>
      </c>
      <c r="H124" s="163">
        <f>'10'!D421</f>
        <v>387089.92388</v>
      </c>
      <c r="I124" s="163">
        <f>'10'!E421</f>
        <v>387089.92388</v>
      </c>
    </row>
    <row r="125" spans="1:9" s="38" customFormat="1" ht="13.5">
      <c r="A125" s="307"/>
      <c r="B125" s="299"/>
      <c r="C125" s="36" t="s">
        <v>47</v>
      </c>
      <c r="D125" s="39"/>
      <c r="E125" s="39"/>
      <c r="F125" s="164">
        <v>7720.69642</v>
      </c>
      <c r="G125" s="163">
        <f>'10'!C422</f>
        <v>7473.88526</v>
      </c>
      <c r="H125" s="163">
        <f>'10'!D422</f>
        <v>7473.84926</v>
      </c>
      <c r="I125" s="163">
        <f>'10'!E422</f>
        <v>7473.84926</v>
      </c>
    </row>
    <row r="126" spans="1:9" s="38" customFormat="1" ht="32.25" customHeight="1">
      <c r="A126" s="307"/>
      <c r="B126" s="299"/>
      <c r="C126" s="36" t="s">
        <v>81</v>
      </c>
      <c r="D126" s="39"/>
      <c r="E126" s="39"/>
      <c r="F126" s="164">
        <v>317608.93488</v>
      </c>
      <c r="G126" s="163">
        <f>'10'!C423</f>
        <v>556001.86976</v>
      </c>
      <c r="H126" s="163">
        <f>'10'!D423</f>
        <v>350392.69907</v>
      </c>
      <c r="I126" s="163">
        <f>'10'!E423</f>
        <v>350392.69907</v>
      </c>
    </row>
    <row r="127" spans="1:9" s="38" customFormat="1" ht="17.25" customHeight="1">
      <c r="A127" s="307"/>
      <c r="B127" s="299"/>
      <c r="C127" s="36" t="s">
        <v>44</v>
      </c>
      <c r="D127" s="39"/>
      <c r="E127" s="39"/>
      <c r="F127" s="164"/>
      <c r="G127" s="163">
        <f>'10'!C424</f>
        <v>0</v>
      </c>
      <c r="H127" s="163">
        <f>'10'!D424</f>
        <v>0</v>
      </c>
      <c r="I127" s="163">
        <f>'10'!E424</f>
        <v>0</v>
      </c>
    </row>
    <row r="128" spans="1:9" s="38" customFormat="1" ht="27">
      <c r="A128" s="307"/>
      <c r="B128" s="299"/>
      <c r="C128" s="36" t="s">
        <v>82</v>
      </c>
      <c r="D128" s="39"/>
      <c r="E128" s="39"/>
      <c r="F128" s="164"/>
      <c r="G128" s="163">
        <f>'10'!C425</f>
        <v>0</v>
      </c>
      <c r="H128" s="163">
        <f>'10'!D425</f>
        <v>0</v>
      </c>
      <c r="I128" s="163">
        <f>'10'!E425</f>
        <v>0</v>
      </c>
    </row>
    <row r="129" spans="1:9" s="38" customFormat="1" ht="13.5">
      <c r="A129" s="296" t="s">
        <v>603</v>
      </c>
      <c r="B129" s="300" t="s">
        <v>266</v>
      </c>
      <c r="C129" s="36" t="s">
        <v>77</v>
      </c>
      <c r="D129" s="37"/>
      <c r="E129" s="172" t="s">
        <v>723</v>
      </c>
      <c r="F129" s="164">
        <f>F130+F131+F132+F133+F134+F135</f>
        <v>47040.40404</v>
      </c>
      <c r="G129" s="163">
        <f>G130+G131+G132+G133+G134+G135</f>
        <v>179738.16073</v>
      </c>
      <c r="H129" s="163">
        <f>H130+H131+H132+H133+H134+H135</f>
        <v>162087.44934</v>
      </c>
      <c r="I129" s="163">
        <f>I130+I131+I132+I133+I134+I135</f>
        <v>162087.44934</v>
      </c>
    </row>
    <row r="130" spans="1:9" s="38" customFormat="1" ht="18" customHeight="1">
      <c r="A130" s="296"/>
      <c r="B130" s="300"/>
      <c r="C130" s="36" t="s">
        <v>45</v>
      </c>
      <c r="D130" s="39"/>
      <c r="E130" s="39"/>
      <c r="F130" s="164">
        <f aca="true" t="shared" si="9" ref="F130:I135">F137</f>
        <v>0</v>
      </c>
      <c r="G130" s="163">
        <f t="shared" si="9"/>
        <v>0</v>
      </c>
      <c r="H130" s="163">
        <f t="shared" si="9"/>
        <v>0</v>
      </c>
      <c r="I130" s="163">
        <f t="shared" si="9"/>
        <v>0</v>
      </c>
    </row>
    <row r="131" spans="1:9" s="38" customFormat="1" ht="13.5">
      <c r="A131" s="296"/>
      <c r="B131" s="300"/>
      <c r="C131" s="36" t="s">
        <v>46</v>
      </c>
      <c r="D131" s="39"/>
      <c r="E131" s="39"/>
      <c r="F131" s="164">
        <f t="shared" si="9"/>
        <v>46570</v>
      </c>
      <c r="G131" s="163">
        <f t="shared" si="9"/>
        <v>176192.08059</v>
      </c>
      <c r="H131" s="163">
        <f t="shared" si="9"/>
        <v>158636.8831</v>
      </c>
      <c r="I131" s="163">
        <f t="shared" si="9"/>
        <v>158636.8831</v>
      </c>
    </row>
    <row r="132" spans="1:9" s="38" customFormat="1" ht="13.5">
      <c r="A132" s="296"/>
      <c r="B132" s="300"/>
      <c r="C132" s="36" t="s">
        <v>47</v>
      </c>
      <c r="D132" s="39"/>
      <c r="E132" s="39"/>
      <c r="F132" s="164">
        <f t="shared" si="9"/>
        <v>470.40404</v>
      </c>
      <c r="G132" s="163">
        <f t="shared" si="9"/>
        <v>3546.08014</v>
      </c>
      <c r="H132" s="163">
        <f t="shared" si="9"/>
        <v>3450.56624</v>
      </c>
      <c r="I132" s="163">
        <f t="shared" si="9"/>
        <v>3450.56624</v>
      </c>
    </row>
    <row r="133" spans="1:9" s="38" customFormat="1" ht="27">
      <c r="A133" s="296"/>
      <c r="B133" s="300"/>
      <c r="C133" s="36" t="s">
        <v>81</v>
      </c>
      <c r="D133" s="39"/>
      <c r="E133" s="39"/>
      <c r="F133" s="164">
        <f t="shared" si="9"/>
        <v>0</v>
      </c>
      <c r="G133" s="163">
        <f t="shared" si="9"/>
        <v>0</v>
      </c>
      <c r="H133" s="163">
        <f t="shared" si="9"/>
        <v>0</v>
      </c>
      <c r="I133" s="163">
        <f t="shared" si="9"/>
        <v>0</v>
      </c>
    </row>
    <row r="134" spans="1:9" s="38" customFormat="1" ht="17.25" customHeight="1">
      <c r="A134" s="296"/>
      <c r="B134" s="300"/>
      <c r="C134" s="36" t="s">
        <v>44</v>
      </c>
      <c r="D134" s="39"/>
      <c r="E134" s="39"/>
      <c r="F134" s="164">
        <f t="shared" si="9"/>
        <v>0</v>
      </c>
      <c r="G134" s="163">
        <f t="shared" si="9"/>
        <v>0</v>
      </c>
      <c r="H134" s="163">
        <f t="shared" si="9"/>
        <v>0</v>
      </c>
      <c r="I134" s="163">
        <f t="shared" si="9"/>
        <v>0</v>
      </c>
    </row>
    <row r="135" spans="1:9" s="38" customFormat="1" ht="27">
      <c r="A135" s="296"/>
      <c r="B135" s="300"/>
      <c r="C135" s="36" t="s">
        <v>82</v>
      </c>
      <c r="D135" s="39"/>
      <c r="E135" s="39"/>
      <c r="F135" s="164">
        <f t="shared" si="9"/>
        <v>0</v>
      </c>
      <c r="G135" s="163">
        <f t="shared" si="9"/>
        <v>0</v>
      </c>
      <c r="H135" s="163">
        <f t="shared" si="9"/>
        <v>0</v>
      </c>
      <c r="I135" s="163">
        <f t="shared" si="9"/>
        <v>0</v>
      </c>
    </row>
    <row r="136" spans="1:9" s="38" customFormat="1" ht="13.5">
      <c r="A136" s="298" t="s">
        <v>604</v>
      </c>
      <c r="B136" s="299" t="s">
        <v>605</v>
      </c>
      <c r="C136" s="36" t="s">
        <v>77</v>
      </c>
      <c r="D136" s="37"/>
      <c r="E136" s="172" t="s">
        <v>724</v>
      </c>
      <c r="F136" s="164">
        <f>F137+F138+F139+F140+F141+F142</f>
        <v>47040.40404</v>
      </c>
      <c r="G136" s="163">
        <f>G137+G138+G139+G140+G141+G142</f>
        <v>179738.16073</v>
      </c>
      <c r="H136" s="163">
        <f>H137+H138+H139+H140+H141+H142</f>
        <v>162087.44934</v>
      </c>
      <c r="I136" s="163">
        <f>I137+I138+I139+I140+I141+I142</f>
        <v>162087.44934</v>
      </c>
    </row>
    <row r="137" spans="1:9" s="38" customFormat="1" ht="18" customHeight="1">
      <c r="A137" s="298"/>
      <c r="B137" s="299"/>
      <c r="C137" s="36" t="s">
        <v>45</v>
      </c>
      <c r="D137" s="39"/>
      <c r="E137" s="39"/>
      <c r="F137" s="164"/>
      <c r="G137" s="163">
        <f>'10'!C463</f>
        <v>0</v>
      </c>
      <c r="H137" s="163">
        <f>'10'!D463</f>
        <v>0</v>
      </c>
      <c r="I137" s="163">
        <f>'10'!E463</f>
        <v>0</v>
      </c>
    </row>
    <row r="138" spans="1:9" s="38" customFormat="1" ht="13.5">
      <c r="A138" s="298"/>
      <c r="B138" s="299"/>
      <c r="C138" s="36" t="s">
        <v>46</v>
      </c>
      <c r="D138" s="39"/>
      <c r="E138" s="39"/>
      <c r="F138" s="164">
        <v>46570</v>
      </c>
      <c r="G138" s="163">
        <f>'10'!C464</f>
        <v>176192.08059</v>
      </c>
      <c r="H138" s="163">
        <f>'10'!D464</f>
        <v>158636.8831</v>
      </c>
      <c r="I138" s="163">
        <f>'10'!E464</f>
        <v>158636.8831</v>
      </c>
    </row>
    <row r="139" spans="1:9" s="38" customFormat="1" ht="13.5">
      <c r="A139" s="298"/>
      <c r="B139" s="299"/>
      <c r="C139" s="36" t="s">
        <v>47</v>
      </c>
      <c r="D139" s="39"/>
      <c r="E139" s="39"/>
      <c r="F139" s="164">
        <v>470.40404</v>
      </c>
      <c r="G139" s="163">
        <f>'10'!C465</f>
        <v>3546.08014</v>
      </c>
      <c r="H139" s="163">
        <f>'10'!D465</f>
        <v>3450.56624</v>
      </c>
      <c r="I139" s="163">
        <f>'10'!E465</f>
        <v>3450.56624</v>
      </c>
    </row>
    <row r="140" spans="1:9" s="38" customFormat="1" ht="27">
      <c r="A140" s="298"/>
      <c r="B140" s="299"/>
      <c r="C140" s="36" t="s">
        <v>81</v>
      </c>
      <c r="D140" s="39"/>
      <c r="E140" s="39"/>
      <c r="F140" s="164"/>
      <c r="G140" s="163">
        <f>'10'!C466</f>
        <v>0</v>
      </c>
      <c r="H140" s="163">
        <f>'10'!D466</f>
        <v>0</v>
      </c>
      <c r="I140" s="163">
        <f>'10'!E466</f>
        <v>0</v>
      </c>
    </row>
    <row r="141" spans="1:9" s="38" customFormat="1" ht="17.25" customHeight="1">
      <c r="A141" s="298"/>
      <c r="B141" s="299"/>
      <c r="C141" s="36" t="s">
        <v>44</v>
      </c>
      <c r="D141" s="39"/>
      <c r="E141" s="39"/>
      <c r="F141" s="164"/>
      <c r="G141" s="163">
        <f>'10'!C467</f>
        <v>0</v>
      </c>
      <c r="H141" s="163">
        <f>'10'!D467</f>
        <v>0</v>
      </c>
      <c r="I141" s="163">
        <f>'10'!E467</f>
        <v>0</v>
      </c>
    </row>
    <row r="142" spans="1:9" s="38" customFormat="1" ht="27">
      <c r="A142" s="298"/>
      <c r="B142" s="299"/>
      <c r="C142" s="36" t="s">
        <v>82</v>
      </c>
      <c r="D142" s="39"/>
      <c r="E142" s="39"/>
      <c r="F142" s="164"/>
      <c r="G142" s="163">
        <f>'10'!C468</f>
        <v>0</v>
      </c>
      <c r="H142" s="163">
        <f>'10'!D468</f>
        <v>0</v>
      </c>
      <c r="I142" s="163">
        <f>'10'!E468</f>
        <v>0</v>
      </c>
    </row>
    <row r="143" spans="1:45" s="141" customFormat="1" ht="18" customHeight="1">
      <c r="A143" s="296" t="s">
        <v>606</v>
      </c>
      <c r="B143" s="262" t="s">
        <v>269</v>
      </c>
      <c r="C143" s="154" t="s">
        <v>77</v>
      </c>
      <c r="D143" s="155"/>
      <c r="E143" s="156" t="s">
        <v>673</v>
      </c>
      <c r="F143" s="164">
        <f>F144+F146+F148+F150+F151+F149</f>
        <v>210902.3</v>
      </c>
      <c r="G143" s="163">
        <f>G144+G146+G148+G149</f>
        <v>255310.028</v>
      </c>
      <c r="H143" s="163">
        <f>H144+H146+H148+H149</f>
        <v>320178.95649</v>
      </c>
      <c r="I143" s="163">
        <f>I144+I146+I148+I149</f>
        <v>319737.38659999997</v>
      </c>
      <c r="J143" s="158"/>
      <c r="K143" s="158"/>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7"/>
    </row>
    <row r="144" spans="1:45" s="141" customFormat="1" ht="27">
      <c r="A144" s="296"/>
      <c r="B144" s="297"/>
      <c r="C144" s="154" t="s">
        <v>45</v>
      </c>
      <c r="D144" s="155"/>
      <c r="E144" s="156"/>
      <c r="F144" s="164">
        <f aca="true" t="shared" si="10" ref="F144:I151">F153</f>
        <v>0</v>
      </c>
      <c r="G144" s="163">
        <f t="shared" si="10"/>
        <v>43273.812</v>
      </c>
      <c r="H144" s="163">
        <f t="shared" si="10"/>
        <v>42507.22128</v>
      </c>
      <c r="I144" s="163">
        <f t="shared" si="10"/>
        <v>42507.22128</v>
      </c>
      <c r="J144" s="158"/>
      <c r="K144" s="158"/>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7"/>
    </row>
    <row r="145" spans="1:45" s="141" customFormat="1" ht="33" customHeight="1">
      <c r="A145" s="296"/>
      <c r="B145" s="297"/>
      <c r="C145" s="154" t="s">
        <v>634</v>
      </c>
      <c r="D145" s="156"/>
      <c r="E145" s="156"/>
      <c r="F145" s="164">
        <f t="shared" si="10"/>
        <v>0</v>
      </c>
      <c r="G145" s="163">
        <f t="shared" si="10"/>
        <v>438.912</v>
      </c>
      <c r="H145" s="163">
        <f t="shared" si="10"/>
        <v>438.912</v>
      </c>
      <c r="I145" s="163">
        <f t="shared" si="10"/>
        <v>438.912</v>
      </c>
      <c r="J145" s="158"/>
      <c r="K145" s="158"/>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7"/>
    </row>
    <row r="146" spans="1:45" s="141" customFormat="1" ht="13.5">
      <c r="A146" s="296"/>
      <c r="B146" s="297"/>
      <c r="C146" s="154" t="s">
        <v>46</v>
      </c>
      <c r="D146" s="156"/>
      <c r="E146" s="156"/>
      <c r="F146" s="164">
        <f t="shared" si="10"/>
        <v>40000</v>
      </c>
      <c r="G146" s="163">
        <f t="shared" si="10"/>
        <v>40409.6512</v>
      </c>
      <c r="H146" s="163">
        <f t="shared" si="10"/>
        <v>39474.17641</v>
      </c>
      <c r="I146" s="163">
        <f t="shared" si="10"/>
        <v>39474.17641</v>
      </c>
      <c r="J146" s="158"/>
      <c r="K146" s="158"/>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7"/>
    </row>
    <row r="147" spans="1:45" s="141" customFormat="1" ht="27">
      <c r="A147" s="296"/>
      <c r="B147" s="297"/>
      <c r="C147" s="154" t="s">
        <v>633</v>
      </c>
      <c r="D147" s="156"/>
      <c r="E147" s="156"/>
      <c r="F147" s="164">
        <f t="shared" si="10"/>
        <v>0</v>
      </c>
      <c r="G147" s="163">
        <f t="shared" si="10"/>
        <v>409.6512</v>
      </c>
      <c r="H147" s="163">
        <f t="shared" si="10"/>
        <v>409.6512</v>
      </c>
      <c r="I147" s="163">
        <f t="shared" si="10"/>
        <v>409.6512</v>
      </c>
      <c r="J147" s="158"/>
      <c r="K147" s="158"/>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7"/>
    </row>
    <row r="148" spans="1:45" s="141" customFormat="1" ht="13.5">
      <c r="A148" s="296"/>
      <c r="B148" s="297"/>
      <c r="C148" s="154" t="s">
        <v>47</v>
      </c>
      <c r="D148" s="156"/>
      <c r="E148" s="156"/>
      <c r="F148" s="164">
        <f t="shared" si="10"/>
        <v>13951.3</v>
      </c>
      <c r="G148" s="163">
        <f t="shared" si="10"/>
        <v>14675.5648</v>
      </c>
      <c r="H148" s="163">
        <f t="shared" si="10"/>
        <v>14675.5648</v>
      </c>
      <c r="I148" s="163">
        <f t="shared" si="10"/>
        <v>14233.99491</v>
      </c>
      <c r="J148" s="158"/>
      <c r="K148" s="158"/>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7"/>
    </row>
    <row r="149" spans="1:45" s="141" customFormat="1" ht="33" customHeight="1">
      <c r="A149" s="296"/>
      <c r="B149" s="297"/>
      <c r="C149" s="154" t="s">
        <v>44</v>
      </c>
      <c r="D149" s="156"/>
      <c r="E149" s="156"/>
      <c r="F149" s="164">
        <f t="shared" si="10"/>
        <v>156951</v>
      </c>
      <c r="G149" s="163">
        <f t="shared" si="10"/>
        <v>156951</v>
      </c>
      <c r="H149" s="163">
        <f t="shared" si="10"/>
        <v>223521.994</v>
      </c>
      <c r="I149" s="163">
        <f t="shared" si="10"/>
        <v>223521.994</v>
      </c>
      <c r="J149" s="158"/>
      <c r="K149" s="158"/>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7"/>
    </row>
    <row r="150" spans="1:45" s="141" customFormat="1" ht="13.5">
      <c r="A150" s="296"/>
      <c r="B150" s="297"/>
      <c r="C150" s="154" t="s">
        <v>607</v>
      </c>
      <c r="D150" s="156"/>
      <c r="E150" s="156"/>
      <c r="F150" s="164">
        <f t="shared" si="10"/>
        <v>0</v>
      </c>
      <c r="G150" s="163">
        <f t="shared" si="10"/>
        <v>0</v>
      </c>
      <c r="H150" s="163">
        <f t="shared" si="10"/>
        <v>0</v>
      </c>
      <c r="I150" s="163">
        <f t="shared" si="10"/>
        <v>0</v>
      </c>
      <c r="J150" s="158"/>
      <c r="K150" s="158"/>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7"/>
    </row>
    <row r="151" spans="1:79" s="141" customFormat="1" ht="27">
      <c r="A151" s="296"/>
      <c r="B151" s="263"/>
      <c r="C151" s="154" t="s">
        <v>608</v>
      </c>
      <c r="D151" s="156"/>
      <c r="E151" s="156"/>
      <c r="F151" s="164">
        <f t="shared" si="10"/>
        <v>0</v>
      </c>
      <c r="G151" s="163">
        <f t="shared" si="10"/>
        <v>0</v>
      </c>
      <c r="H151" s="163">
        <f t="shared" si="10"/>
        <v>0</v>
      </c>
      <c r="I151" s="163">
        <f t="shared" si="10"/>
        <v>0</v>
      </c>
      <c r="J151" s="160"/>
      <c r="K151" s="160"/>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61"/>
      <c r="AT151" s="162"/>
      <c r="AU151" s="162"/>
      <c r="AV151" s="162"/>
      <c r="AW151" s="162"/>
      <c r="AX151" s="162"/>
      <c r="AY151" s="162"/>
      <c r="AZ151" s="162"/>
      <c r="BA151" s="162"/>
      <c r="BB151" s="162"/>
      <c r="BC151" s="162"/>
      <c r="BD151" s="162"/>
      <c r="BE151" s="162"/>
      <c r="BF151" s="162"/>
      <c r="BG151" s="162"/>
      <c r="BH151" s="162"/>
      <c r="BI151" s="162"/>
      <c r="BJ151" s="162"/>
      <c r="BK151" s="162"/>
      <c r="BL151" s="162"/>
      <c r="BM151" s="162"/>
      <c r="BN151" s="162"/>
      <c r="BO151" s="162"/>
      <c r="BP151" s="162"/>
      <c r="BQ151" s="162"/>
      <c r="BR151" s="162"/>
      <c r="BS151" s="162"/>
      <c r="BT151" s="162"/>
      <c r="BU151" s="162"/>
      <c r="BV151" s="162"/>
      <c r="BW151" s="162"/>
      <c r="BX151" s="162"/>
      <c r="BY151" s="162"/>
      <c r="BZ151" s="162"/>
      <c r="CA151" s="162"/>
    </row>
    <row r="152" spans="1:79" s="141" customFormat="1" ht="27.75" customHeight="1">
      <c r="A152" s="296" t="s">
        <v>609</v>
      </c>
      <c r="B152" s="262" t="s">
        <v>610</v>
      </c>
      <c r="C152" s="154" t="s">
        <v>77</v>
      </c>
      <c r="D152" s="155">
        <v>847</v>
      </c>
      <c r="E152" s="156" t="s">
        <v>725</v>
      </c>
      <c r="F152" s="164">
        <f>F153+F155+F157+F159+F160+F158</f>
        <v>210902.3</v>
      </c>
      <c r="G152" s="163">
        <f>G153+G155+G157+G158</f>
        <v>255310.028</v>
      </c>
      <c r="H152" s="163">
        <f>H153+H155+H157+H158</f>
        <v>320178.95649</v>
      </c>
      <c r="I152" s="163">
        <f>I153+I155+I157+I158</f>
        <v>319737.38659999997</v>
      </c>
      <c r="J152" s="158"/>
      <c r="K152" s="158"/>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row>
    <row r="153" spans="1:79" s="141" customFormat="1" ht="15" customHeight="1">
      <c r="A153" s="296"/>
      <c r="B153" s="297"/>
      <c r="C153" s="154" t="s">
        <v>45</v>
      </c>
      <c r="D153" s="155"/>
      <c r="E153" s="156"/>
      <c r="F153" s="164">
        <v>0</v>
      </c>
      <c r="G153" s="163">
        <f>'10'!C471</f>
        <v>43273.812</v>
      </c>
      <c r="H153" s="163">
        <f>'10'!D471</f>
        <v>42507.22128</v>
      </c>
      <c r="I153" s="163">
        <f>'10'!E471</f>
        <v>42507.22128</v>
      </c>
      <c r="J153" s="158"/>
      <c r="K153" s="158"/>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row>
    <row r="154" spans="1:79" s="141" customFormat="1" ht="27.75" customHeight="1">
      <c r="A154" s="296"/>
      <c r="B154" s="297"/>
      <c r="C154" s="154" t="s">
        <v>634</v>
      </c>
      <c r="D154" s="156"/>
      <c r="E154" s="156"/>
      <c r="F154" s="164">
        <v>0</v>
      </c>
      <c r="G154" s="163">
        <f>'10'!C472</f>
        <v>438.912</v>
      </c>
      <c r="H154" s="163">
        <f>'10'!D472</f>
        <v>438.912</v>
      </c>
      <c r="I154" s="163">
        <f>'10'!E472</f>
        <v>438.912</v>
      </c>
      <c r="J154" s="158"/>
      <c r="K154" s="158"/>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row>
    <row r="155" spans="1:79" s="141" customFormat="1" ht="13.5">
      <c r="A155" s="296"/>
      <c r="B155" s="297"/>
      <c r="C155" s="154" t="s">
        <v>46</v>
      </c>
      <c r="D155" s="156"/>
      <c r="E155" s="156"/>
      <c r="F155" s="164">
        <v>40000</v>
      </c>
      <c r="G155" s="163">
        <f>'10'!C473</f>
        <v>40409.6512</v>
      </c>
      <c r="H155" s="163">
        <f>'10'!D473</f>
        <v>39474.17641</v>
      </c>
      <c r="I155" s="163">
        <f>'10'!E473</f>
        <v>39474.17641</v>
      </c>
      <c r="J155" s="158"/>
      <c r="K155" s="158"/>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row>
    <row r="156" spans="1:79" s="141" customFormat="1" ht="27">
      <c r="A156" s="296"/>
      <c r="B156" s="297"/>
      <c r="C156" s="154" t="s">
        <v>633</v>
      </c>
      <c r="D156" s="156"/>
      <c r="E156" s="156"/>
      <c r="F156" s="164">
        <v>0</v>
      </c>
      <c r="G156" s="163">
        <f>'10'!C474</f>
        <v>409.6512</v>
      </c>
      <c r="H156" s="163">
        <f>'10'!D474</f>
        <v>409.6512</v>
      </c>
      <c r="I156" s="163">
        <f>'10'!E474</f>
        <v>409.6512</v>
      </c>
      <c r="J156" s="158"/>
      <c r="K156" s="158"/>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row>
    <row r="157" spans="1:79" s="141" customFormat="1" ht="13.5">
      <c r="A157" s="296"/>
      <c r="B157" s="297"/>
      <c r="C157" s="154" t="s">
        <v>47</v>
      </c>
      <c r="D157" s="156"/>
      <c r="E157" s="156"/>
      <c r="F157" s="164">
        <v>13951.3</v>
      </c>
      <c r="G157" s="163">
        <f>'10'!C475</f>
        <v>14675.5648</v>
      </c>
      <c r="H157" s="163">
        <f>'10'!D475</f>
        <v>14675.5648</v>
      </c>
      <c r="I157" s="163">
        <f>'10'!E475</f>
        <v>14233.99491</v>
      </c>
      <c r="J157" s="158"/>
      <c r="K157" s="158"/>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row>
    <row r="158" spans="1:79" s="141" customFormat="1" ht="27">
      <c r="A158" s="296"/>
      <c r="B158" s="297"/>
      <c r="C158" s="154" t="s">
        <v>44</v>
      </c>
      <c r="D158" s="156"/>
      <c r="E158" s="156"/>
      <c r="F158" s="164">
        <v>156951</v>
      </c>
      <c r="G158" s="163">
        <f>'10'!C476</f>
        <v>156951</v>
      </c>
      <c r="H158" s="163">
        <f>'10'!D476</f>
        <v>223521.994</v>
      </c>
      <c r="I158" s="163">
        <f>'10'!E476</f>
        <v>223521.994</v>
      </c>
      <c r="J158" s="158"/>
      <c r="K158" s="158"/>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row>
    <row r="159" spans="1:79" s="141" customFormat="1" ht="13.5">
      <c r="A159" s="296"/>
      <c r="B159" s="297"/>
      <c r="C159" s="154" t="s">
        <v>607</v>
      </c>
      <c r="D159" s="156"/>
      <c r="E159" s="156"/>
      <c r="F159" s="164">
        <v>0</v>
      </c>
      <c r="G159" s="163">
        <f>'10'!C478</f>
        <v>0</v>
      </c>
      <c r="H159" s="163">
        <f>'10'!D478</f>
        <v>0</v>
      </c>
      <c r="I159" s="163">
        <f>'10'!E478</f>
        <v>0</v>
      </c>
      <c r="J159" s="160"/>
      <c r="K159" s="160"/>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row>
    <row r="160" spans="1:79" s="141" customFormat="1" ht="27">
      <c r="A160" s="296"/>
      <c r="B160" s="263"/>
      <c r="C160" s="154" t="s">
        <v>608</v>
      </c>
      <c r="D160" s="156"/>
      <c r="E160" s="156"/>
      <c r="F160" s="164"/>
      <c r="G160" s="163">
        <v>0</v>
      </c>
      <c r="H160" s="163">
        <v>0</v>
      </c>
      <c r="I160" s="163">
        <v>0</v>
      </c>
      <c r="J160" s="160"/>
      <c r="K160" s="160"/>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row>
    <row r="161" spans="1:9" s="38" customFormat="1" ht="13.5">
      <c r="A161" s="296" t="s">
        <v>611</v>
      </c>
      <c r="B161" s="300" t="s">
        <v>274</v>
      </c>
      <c r="C161" s="36" t="s">
        <v>77</v>
      </c>
      <c r="D161" s="37"/>
      <c r="E161" s="172" t="s">
        <v>675</v>
      </c>
      <c r="F161" s="164">
        <f>F162+F163+F164+F165+F166+F167</f>
        <v>126000</v>
      </c>
      <c r="G161" s="163">
        <f>G162+G163+G164+G165+G166+G167</f>
        <v>133456.99</v>
      </c>
      <c r="H161" s="163">
        <f>H162+H163+H164+H165+H166+H167</f>
        <v>125593.98999999999</v>
      </c>
      <c r="I161" s="163">
        <f>I162+I163+I164+I165+I166+I167</f>
        <v>125593.98999999999</v>
      </c>
    </row>
    <row r="162" spans="1:9" s="38" customFormat="1" ht="18" customHeight="1">
      <c r="A162" s="296"/>
      <c r="B162" s="300"/>
      <c r="C162" s="36" t="s">
        <v>45</v>
      </c>
      <c r="D162" s="39"/>
      <c r="E162" s="39"/>
      <c r="F162" s="164">
        <f aca="true" t="shared" si="11" ref="F162:I167">F169+F176+F183</f>
        <v>0</v>
      </c>
      <c r="G162" s="163">
        <f t="shared" si="11"/>
        <v>0</v>
      </c>
      <c r="H162" s="163">
        <f t="shared" si="11"/>
        <v>0</v>
      </c>
      <c r="I162" s="163">
        <f t="shared" si="11"/>
        <v>0</v>
      </c>
    </row>
    <row r="163" spans="1:9" s="38" customFormat="1" ht="13.5">
      <c r="A163" s="296"/>
      <c r="B163" s="300"/>
      <c r="C163" s="36" t="s">
        <v>46</v>
      </c>
      <c r="D163" s="39"/>
      <c r="E163" s="39"/>
      <c r="F163" s="164">
        <f t="shared" si="11"/>
        <v>26000</v>
      </c>
      <c r="G163" s="163">
        <f t="shared" si="11"/>
        <v>33456.99</v>
      </c>
      <c r="H163" s="163">
        <f t="shared" si="11"/>
        <v>25593.989999999998</v>
      </c>
      <c r="I163" s="163">
        <f t="shared" si="11"/>
        <v>25593.989999999998</v>
      </c>
    </row>
    <row r="164" spans="1:9" s="38" customFormat="1" ht="13.5">
      <c r="A164" s="296"/>
      <c r="B164" s="300"/>
      <c r="C164" s="36" t="s">
        <v>47</v>
      </c>
      <c r="D164" s="39"/>
      <c r="E164" s="39"/>
      <c r="F164" s="164">
        <f t="shared" si="11"/>
        <v>0</v>
      </c>
      <c r="G164" s="163">
        <f t="shared" si="11"/>
        <v>0</v>
      </c>
      <c r="H164" s="163">
        <f t="shared" si="11"/>
        <v>0</v>
      </c>
      <c r="I164" s="163">
        <f t="shared" si="11"/>
        <v>0</v>
      </c>
    </row>
    <row r="165" spans="1:9" s="38" customFormat="1" ht="27">
      <c r="A165" s="296"/>
      <c r="B165" s="300"/>
      <c r="C165" s="36" t="s">
        <v>81</v>
      </c>
      <c r="D165" s="39"/>
      <c r="E165" s="39"/>
      <c r="F165" s="164">
        <f t="shared" si="11"/>
        <v>0</v>
      </c>
      <c r="G165" s="163">
        <f t="shared" si="11"/>
        <v>100000</v>
      </c>
      <c r="H165" s="163">
        <f t="shared" si="11"/>
        <v>100000</v>
      </c>
      <c r="I165" s="163">
        <f t="shared" si="11"/>
        <v>100000</v>
      </c>
    </row>
    <row r="166" spans="1:9" s="38" customFormat="1" ht="32.25" customHeight="1">
      <c r="A166" s="296"/>
      <c r="B166" s="300"/>
      <c r="C166" s="36" t="s">
        <v>44</v>
      </c>
      <c r="D166" s="39"/>
      <c r="E166" s="39"/>
      <c r="F166" s="164">
        <f t="shared" si="11"/>
        <v>100000</v>
      </c>
      <c r="G166" s="163">
        <f t="shared" si="11"/>
        <v>0</v>
      </c>
      <c r="H166" s="163">
        <f t="shared" si="11"/>
        <v>0</v>
      </c>
      <c r="I166" s="163">
        <f t="shared" si="11"/>
        <v>0</v>
      </c>
    </row>
    <row r="167" spans="1:9" s="38" customFormat="1" ht="27">
      <c r="A167" s="296"/>
      <c r="B167" s="300"/>
      <c r="C167" s="36" t="s">
        <v>82</v>
      </c>
      <c r="D167" s="39"/>
      <c r="E167" s="39"/>
      <c r="F167" s="164">
        <f t="shared" si="11"/>
        <v>0</v>
      </c>
      <c r="G167" s="163">
        <f t="shared" si="11"/>
        <v>0</v>
      </c>
      <c r="H167" s="163">
        <f t="shared" si="11"/>
        <v>0</v>
      </c>
      <c r="I167" s="163">
        <f t="shared" si="11"/>
        <v>0</v>
      </c>
    </row>
    <row r="168" spans="1:9" s="38" customFormat="1" ht="13.5">
      <c r="A168" s="296" t="s">
        <v>612</v>
      </c>
      <c r="B168" s="300" t="s">
        <v>613</v>
      </c>
      <c r="C168" s="36" t="s">
        <v>77</v>
      </c>
      <c r="D168" s="37">
        <v>812</v>
      </c>
      <c r="E168" s="172" t="s">
        <v>726</v>
      </c>
      <c r="F168" s="164">
        <f>F169+F170+F171+F172+F173+F174</f>
        <v>126000</v>
      </c>
      <c r="G168" s="163">
        <f>G169+G170+G171+G172+G173+G174</f>
        <v>126000</v>
      </c>
      <c r="H168" s="163">
        <f>H169+H170+H171+H172+H173+H174</f>
        <v>118137</v>
      </c>
      <c r="I168" s="163">
        <f>I169+I170+I171+I172+I173+I174</f>
        <v>118137</v>
      </c>
    </row>
    <row r="169" spans="1:9" s="38" customFormat="1" ht="18" customHeight="1">
      <c r="A169" s="296"/>
      <c r="B169" s="300"/>
      <c r="C169" s="36" t="s">
        <v>45</v>
      </c>
      <c r="D169" s="39"/>
      <c r="E169" s="39"/>
      <c r="F169" s="164"/>
      <c r="G169" s="163">
        <f>'10'!C489</f>
        <v>0</v>
      </c>
      <c r="H169" s="163">
        <f>'10'!D489</f>
        <v>0</v>
      </c>
      <c r="I169" s="163">
        <f>'10'!E489</f>
        <v>0</v>
      </c>
    </row>
    <row r="170" spans="1:9" s="38" customFormat="1" ht="13.5">
      <c r="A170" s="296"/>
      <c r="B170" s="300"/>
      <c r="C170" s="36" t="s">
        <v>46</v>
      </c>
      <c r="D170" s="39"/>
      <c r="E170" s="39"/>
      <c r="F170" s="164">
        <v>26000</v>
      </c>
      <c r="G170" s="163">
        <f>'10'!C490</f>
        <v>26000</v>
      </c>
      <c r="H170" s="163">
        <f>'10'!D490</f>
        <v>18137</v>
      </c>
      <c r="I170" s="163">
        <f>'10'!E490</f>
        <v>18137</v>
      </c>
    </row>
    <row r="171" spans="1:9" s="38" customFormat="1" ht="13.5">
      <c r="A171" s="296"/>
      <c r="B171" s="300"/>
      <c r="C171" s="36" t="s">
        <v>47</v>
      </c>
      <c r="D171" s="39"/>
      <c r="E171" s="39"/>
      <c r="F171" s="164"/>
      <c r="G171" s="163">
        <f>'10'!C491</f>
        <v>0</v>
      </c>
      <c r="H171" s="163">
        <f>'10'!D491</f>
        <v>0</v>
      </c>
      <c r="I171" s="163">
        <f>'10'!E491</f>
        <v>0</v>
      </c>
    </row>
    <row r="172" spans="1:9" s="38" customFormat="1" ht="27">
      <c r="A172" s="296"/>
      <c r="B172" s="300"/>
      <c r="C172" s="36" t="s">
        <v>81</v>
      </c>
      <c r="D172" s="39"/>
      <c r="E172" s="39"/>
      <c r="F172" s="164"/>
      <c r="G172" s="163">
        <f>'10'!C492</f>
        <v>100000</v>
      </c>
      <c r="H172" s="163">
        <f>'10'!D492</f>
        <v>100000</v>
      </c>
      <c r="I172" s="163">
        <f>'10'!E492</f>
        <v>100000</v>
      </c>
    </row>
    <row r="173" spans="1:9" s="38" customFormat="1" ht="17.25" customHeight="1">
      <c r="A173" s="296"/>
      <c r="B173" s="300"/>
      <c r="C173" s="36" t="s">
        <v>44</v>
      </c>
      <c r="D173" s="39"/>
      <c r="E173" s="39"/>
      <c r="F173" s="164">
        <v>100000</v>
      </c>
      <c r="G173" s="163">
        <f>'10'!C493</f>
        <v>0</v>
      </c>
      <c r="H173" s="163">
        <f>'10'!D493</f>
        <v>0</v>
      </c>
      <c r="I173" s="163">
        <f>'10'!E493</f>
        <v>0</v>
      </c>
    </row>
    <row r="174" spans="1:9" s="38" customFormat="1" ht="27">
      <c r="A174" s="296"/>
      <c r="B174" s="300"/>
      <c r="C174" s="36" t="s">
        <v>82</v>
      </c>
      <c r="D174" s="39"/>
      <c r="E174" s="39"/>
      <c r="F174" s="164"/>
      <c r="G174" s="163">
        <f>'10'!C494</f>
        <v>0</v>
      </c>
      <c r="H174" s="163">
        <f>'10'!D494</f>
        <v>0</v>
      </c>
      <c r="I174" s="163">
        <f>'10'!E494</f>
        <v>0</v>
      </c>
    </row>
    <row r="175" spans="1:9" s="38" customFormat="1" ht="13.5">
      <c r="A175" s="296" t="s">
        <v>614</v>
      </c>
      <c r="B175" s="300" t="s">
        <v>615</v>
      </c>
      <c r="C175" s="36" t="s">
        <v>77</v>
      </c>
      <c r="D175" s="37">
        <v>812</v>
      </c>
      <c r="E175" s="37"/>
      <c r="F175" s="164">
        <f>F176+F177+F178+F179+F180+F181</f>
        <v>0</v>
      </c>
      <c r="G175" s="163">
        <f>G176+G177+G178+G179+G180+G181</f>
        <v>0</v>
      </c>
      <c r="H175" s="163">
        <f>H176+H177+H178+H179+H180+H181</f>
        <v>0</v>
      </c>
      <c r="I175" s="163">
        <f>I176+I177+I178+I179+I180+I181</f>
        <v>0</v>
      </c>
    </row>
    <row r="176" spans="1:9" s="38" customFormat="1" ht="18" customHeight="1">
      <c r="A176" s="296"/>
      <c r="B176" s="300"/>
      <c r="C176" s="36" t="s">
        <v>45</v>
      </c>
      <c r="D176" s="39"/>
      <c r="E176" s="39"/>
      <c r="F176" s="164">
        <v>0</v>
      </c>
      <c r="G176" s="163">
        <v>0</v>
      </c>
      <c r="H176" s="163">
        <v>0</v>
      </c>
      <c r="I176" s="163">
        <v>0</v>
      </c>
    </row>
    <row r="177" spans="1:9" s="38" customFormat="1" ht="13.5">
      <c r="A177" s="296"/>
      <c r="B177" s="300"/>
      <c r="C177" s="36" t="s">
        <v>46</v>
      </c>
      <c r="D177" s="39"/>
      <c r="E177" s="39"/>
      <c r="F177" s="164">
        <v>0</v>
      </c>
      <c r="G177" s="163">
        <v>0</v>
      </c>
      <c r="H177" s="163">
        <v>0</v>
      </c>
      <c r="I177" s="163">
        <v>0</v>
      </c>
    </row>
    <row r="178" spans="1:9" s="38" customFormat="1" ht="13.5">
      <c r="A178" s="296"/>
      <c r="B178" s="300"/>
      <c r="C178" s="36" t="s">
        <v>47</v>
      </c>
      <c r="D178" s="39"/>
      <c r="E178" s="39"/>
      <c r="F178" s="164">
        <v>0</v>
      </c>
      <c r="G178" s="163">
        <v>0</v>
      </c>
      <c r="H178" s="163">
        <v>0</v>
      </c>
      <c r="I178" s="163">
        <v>0</v>
      </c>
    </row>
    <row r="179" spans="1:9" s="38" customFormat="1" ht="27">
      <c r="A179" s="296"/>
      <c r="B179" s="300"/>
      <c r="C179" s="36" t="s">
        <v>81</v>
      </c>
      <c r="D179" s="39"/>
      <c r="E179" s="39"/>
      <c r="F179" s="164">
        <v>0</v>
      </c>
      <c r="G179" s="163">
        <v>0</v>
      </c>
      <c r="H179" s="163">
        <v>0</v>
      </c>
      <c r="I179" s="163">
        <v>0</v>
      </c>
    </row>
    <row r="180" spans="1:9" s="38" customFormat="1" ht="17.25" customHeight="1">
      <c r="A180" s="296"/>
      <c r="B180" s="300"/>
      <c r="C180" s="36" t="s">
        <v>44</v>
      </c>
      <c r="D180" s="39"/>
      <c r="E180" s="39"/>
      <c r="F180" s="164">
        <v>0</v>
      </c>
      <c r="G180" s="163">
        <v>0</v>
      </c>
      <c r="H180" s="163">
        <v>0</v>
      </c>
      <c r="I180" s="163">
        <v>0</v>
      </c>
    </row>
    <row r="181" spans="1:9" s="38" customFormat="1" ht="27">
      <c r="A181" s="296"/>
      <c r="B181" s="300"/>
      <c r="C181" s="36" t="s">
        <v>82</v>
      </c>
      <c r="D181" s="39"/>
      <c r="E181" s="39"/>
      <c r="F181" s="164">
        <v>0</v>
      </c>
      <c r="G181" s="163">
        <v>0</v>
      </c>
      <c r="H181" s="163">
        <v>0</v>
      </c>
      <c r="I181" s="163">
        <v>0</v>
      </c>
    </row>
    <row r="182" spans="1:9" s="38" customFormat="1" ht="13.5">
      <c r="A182" s="296" t="s">
        <v>616</v>
      </c>
      <c r="B182" s="300" t="s">
        <v>617</v>
      </c>
      <c r="C182" s="36" t="s">
        <v>77</v>
      </c>
      <c r="D182" s="37">
        <v>813</v>
      </c>
      <c r="E182" s="172" t="s">
        <v>727</v>
      </c>
      <c r="F182" s="164">
        <f>F183+F184+F185+F186+F187+F188</f>
        <v>0</v>
      </c>
      <c r="G182" s="163">
        <f>G183+G184+G185+G186+G187+G188</f>
        <v>7456.99</v>
      </c>
      <c r="H182" s="163">
        <f>H183+H184+H185+H186+H187+H188</f>
        <v>7456.99</v>
      </c>
      <c r="I182" s="163">
        <f>I183+I184+I185+I186+I187+I188</f>
        <v>7456.99</v>
      </c>
    </row>
    <row r="183" spans="1:9" s="38" customFormat="1" ht="18" customHeight="1">
      <c r="A183" s="296"/>
      <c r="B183" s="300"/>
      <c r="C183" s="36" t="s">
        <v>45</v>
      </c>
      <c r="D183" s="39"/>
      <c r="E183" s="39"/>
      <c r="F183" s="164"/>
      <c r="G183" s="163">
        <f>'10'!C498</f>
        <v>0</v>
      </c>
      <c r="H183" s="163">
        <f>'10'!D498</f>
        <v>0</v>
      </c>
      <c r="I183" s="163">
        <f>'10'!E498</f>
        <v>0</v>
      </c>
    </row>
    <row r="184" spans="1:9" s="38" customFormat="1" ht="13.5">
      <c r="A184" s="296"/>
      <c r="B184" s="300"/>
      <c r="C184" s="36" t="s">
        <v>46</v>
      </c>
      <c r="D184" s="39"/>
      <c r="E184" s="39"/>
      <c r="F184" s="164"/>
      <c r="G184" s="163">
        <f>'10'!C499</f>
        <v>7456.99</v>
      </c>
      <c r="H184" s="163">
        <f>'10'!D499</f>
        <v>7456.99</v>
      </c>
      <c r="I184" s="163">
        <f>'10'!E499</f>
        <v>7456.99</v>
      </c>
    </row>
    <row r="185" spans="1:9" s="38" customFormat="1" ht="13.5">
      <c r="A185" s="296"/>
      <c r="B185" s="300"/>
      <c r="C185" s="36" t="s">
        <v>47</v>
      </c>
      <c r="D185" s="39"/>
      <c r="E185" s="39"/>
      <c r="F185" s="164"/>
      <c r="G185" s="163">
        <f>'10'!C500</f>
        <v>0</v>
      </c>
      <c r="H185" s="163">
        <f>'10'!D500</f>
        <v>0</v>
      </c>
      <c r="I185" s="163">
        <f>'10'!E500</f>
        <v>0</v>
      </c>
    </row>
    <row r="186" spans="1:9" s="38" customFormat="1" ht="27">
      <c r="A186" s="296"/>
      <c r="B186" s="300"/>
      <c r="C186" s="36" t="s">
        <v>81</v>
      </c>
      <c r="D186" s="39"/>
      <c r="E186" s="39"/>
      <c r="F186" s="164"/>
      <c r="G186" s="163">
        <f>'10'!C501</f>
        <v>0</v>
      </c>
      <c r="H186" s="163">
        <f>'10'!D501</f>
        <v>0</v>
      </c>
      <c r="I186" s="163">
        <f>'10'!E501</f>
        <v>0</v>
      </c>
    </row>
    <row r="187" spans="1:9" s="38" customFormat="1" ht="17.25" customHeight="1">
      <c r="A187" s="296"/>
      <c r="B187" s="300"/>
      <c r="C187" s="36" t="s">
        <v>44</v>
      </c>
      <c r="D187" s="39"/>
      <c r="E187" s="39"/>
      <c r="F187" s="164"/>
      <c r="G187" s="163">
        <f>'10'!C502</f>
        <v>0</v>
      </c>
      <c r="H187" s="163">
        <f>'10'!D502</f>
        <v>0</v>
      </c>
      <c r="I187" s="163">
        <f>'10'!E502</f>
        <v>0</v>
      </c>
    </row>
    <row r="188" spans="1:9" s="38" customFormat="1" ht="29.25" customHeight="1">
      <c r="A188" s="296"/>
      <c r="B188" s="300"/>
      <c r="C188" s="36" t="s">
        <v>82</v>
      </c>
      <c r="D188" s="39"/>
      <c r="E188" s="39"/>
      <c r="F188" s="164"/>
      <c r="G188" s="163">
        <f>'10'!C503</f>
        <v>0</v>
      </c>
      <c r="H188" s="163">
        <f>'10'!D503</f>
        <v>0</v>
      </c>
      <c r="I188" s="163">
        <f>'10'!E503</f>
        <v>0</v>
      </c>
    </row>
    <row r="189" spans="1:9" s="38" customFormat="1" ht="13.5">
      <c r="A189" s="296" t="s">
        <v>618</v>
      </c>
      <c r="B189" s="300" t="s">
        <v>619</v>
      </c>
      <c r="C189" s="36" t="s">
        <v>77</v>
      </c>
      <c r="D189" s="37">
        <v>812</v>
      </c>
      <c r="E189" s="172" t="s">
        <v>728</v>
      </c>
      <c r="F189" s="164">
        <f>F190+F191+F192+F193+F194+F195</f>
        <v>116828.4</v>
      </c>
      <c r="G189" s="163">
        <f>G190+G191+G192+G193+G194+G195</f>
        <v>148930.49</v>
      </c>
      <c r="H189" s="163">
        <f>H190+H191+H192+H193+H194+H195</f>
        <v>145574.82</v>
      </c>
      <c r="I189" s="163">
        <f>I190+I191+I192+I193+I194+I195</f>
        <v>145574.82</v>
      </c>
    </row>
    <row r="190" spans="1:9" s="38" customFormat="1" ht="18" customHeight="1">
      <c r="A190" s="296"/>
      <c r="B190" s="300"/>
      <c r="C190" s="36" t="s">
        <v>45</v>
      </c>
      <c r="D190" s="39"/>
      <c r="E190" s="39"/>
      <c r="F190" s="164">
        <f aca="true" t="shared" si="12" ref="F190:I195">F197</f>
        <v>0</v>
      </c>
      <c r="G190" s="163">
        <f t="shared" si="12"/>
        <v>0</v>
      </c>
      <c r="H190" s="163">
        <f t="shared" si="12"/>
        <v>0</v>
      </c>
      <c r="I190" s="163">
        <f t="shared" si="12"/>
        <v>0</v>
      </c>
    </row>
    <row r="191" spans="1:9" s="38" customFormat="1" ht="13.5">
      <c r="A191" s="296"/>
      <c r="B191" s="300"/>
      <c r="C191" s="36" t="s">
        <v>46</v>
      </c>
      <c r="D191" s="39"/>
      <c r="E191" s="39"/>
      <c r="F191" s="164">
        <f t="shared" si="12"/>
        <v>116828.4</v>
      </c>
      <c r="G191" s="163">
        <f t="shared" si="12"/>
        <v>148930.49</v>
      </c>
      <c r="H191" s="163">
        <f t="shared" si="12"/>
        <v>145574.82</v>
      </c>
      <c r="I191" s="163">
        <f t="shared" si="12"/>
        <v>145574.82</v>
      </c>
    </row>
    <row r="192" spans="1:9" s="38" customFormat="1" ht="13.5">
      <c r="A192" s="296"/>
      <c r="B192" s="300"/>
      <c r="C192" s="36" t="s">
        <v>47</v>
      </c>
      <c r="D192" s="39"/>
      <c r="E192" s="39"/>
      <c r="F192" s="164">
        <f t="shared" si="12"/>
        <v>0</v>
      </c>
      <c r="G192" s="163">
        <f t="shared" si="12"/>
        <v>0</v>
      </c>
      <c r="H192" s="163">
        <f t="shared" si="12"/>
        <v>0</v>
      </c>
      <c r="I192" s="163">
        <f t="shared" si="12"/>
        <v>0</v>
      </c>
    </row>
    <row r="193" spans="1:9" s="38" customFormat="1" ht="27">
      <c r="A193" s="296"/>
      <c r="B193" s="300"/>
      <c r="C193" s="36" t="s">
        <v>81</v>
      </c>
      <c r="D193" s="39"/>
      <c r="E193" s="39"/>
      <c r="F193" s="164">
        <f t="shared" si="12"/>
        <v>0</v>
      </c>
      <c r="G193" s="163">
        <f t="shared" si="12"/>
        <v>0</v>
      </c>
      <c r="H193" s="163">
        <f t="shared" si="12"/>
        <v>0</v>
      </c>
      <c r="I193" s="163">
        <f t="shared" si="12"/>
        <v>0</v>
      </c>
    </row>
    <row r="194" spans="1:9" s="38" customFormat="1" ht="17.25" customHeight="1">
      <c r="A194" s="296"/>
      <c r="B194" s="300"/>
      <c r="C194" s="36" t="s">
        <v>44</v>
      </c>
      <c r="D194" s="39"/>
      <c r="E194" s="39"/>
      <c r="F194" s="164">
        <f t="shared" si="12"/>
        <v>0</v>
      </c>
      <c r="G194" s="163">
        <f t="shared" si="12"/>
        <v>0</v>
      </c>
      <c r="H194" s="163">
        <f t="shared" si="12"/>
        <v>0</v>
      </c>
      <c r="I194" s="163">
        <f t="shared" si="12"/>
        <v>0</v>
      </c>
    </row>
    <row r="195" spans="1:9" s="38" customFormat="1" ht="27">
      <c r="A195" s="296"/>
      <c r="B195" s="300"/>
      <c r="C195" s="36" t="s">
        <v>82</v>
      </c>
      <c r="D195" s="39"/>
      <c r="E195" s="39"/>
      <c r="F195" s="164">
        <f t="shared" si="12"/>
        <v>0</v>
      </c>
      <c r="G195" s="163">
        <f t="shared" si="12"/>
        <v>0</v>
      </c>
      <c r="H195" s="163">
        <f t="shared" si="12"/>
        <v>0</v>
      </c>
      <c r="I195" s="163">
        <f t="shared" si="12"/>
        <v>0</v>
      </c>
    </row>
    <row r="196" spans="1:9" s="38" customFormat="1" ht="13.5">
      <c r="A196" s="298" t="s">
        <v>620</v>
      </c>
      <c r="B196" s="299" t="s">
        <v>502</v>
      </c>
      <c r="C196" s="36" t="s">
        <v>77</v>
      </c>
      <c r="D196" s="37"/>
      <c r="E196" s="172" t="s">
        <v>729</v>
      </c>
      <c r="F196" s="164">
        <f>F197+F198+F199+F200+F201+F202</f>
        <v>116828.4</v>
      </c>
      <c r="G196" s="163">
        <f>G197+G198+G199+G200+G201+G202</f>
        <v>148930.49</v>
      </c>
      <c r="H196" s="163">
        <f>H197+H198+H199+H200+H201+H202</f>
        <v>145574.82</v>
      </c>
      <c r="I196" s="163">
        <f>I197+I198+I199+I200+I201+I202</f>
        <v>145574.82</v>
      </c>
    </row>
    <row r="197" spans="1:9" s="38" customFormat="1" ht="18" customHeight="1">
      <c r="A197" s="298"/>
      <c r="B197" s="299"/>
      <c r="C197" s="36" t="s">
        <v>45</v>
      </c>
      <c r="D197" s="39"/>
      <c r="E197" s="39"/>
      <c r="F197" s="164"/>
      <c r="G197" s="163">
        <f>'10'!C512</f>
        <v>0</v>
      </c>
      <c r="H197" s="163">
        <f>'10'!D512</f>
        <v>0</v>
      </c>
      <c r="I197" s="163">
        <f>'10'!E512</f>
        <v>0</v>
      </c>
    </row>
    <row r="198" spans="1:9" s="38" customFormat="1" ht="13.5">
      <c r="A198" s="298"/>
      <c r="B198" s="299"/>
      <c r="C198" s="36" t="s">
        <v>46</v>
      </c>
      <c r="D198" s="39"/>
      <c r="E198" s="39"/>
      <c r="F198" s="164">
        <v>116828.4</v>
      </c>
      <c r="G198" s="163">
        <f>'10'!C513</f>
        <v>148930.49</v>
      </c>
      <c r="H198" s="163">
        <f>'10'!D513</f>
        <v>145574.82</v>
      </c>
      <c r="I198" s="163">
        <f>'10'!E513</f>
        <v>145574.82</v>
      </c>
    </row>
    <row r="199" spans="1:9" s="38" customFormat="1" ht="13.5">
      <c r="A199" s="298"/>
      <c r="B199" s="299"/>
      <c r="C199" s="36" t="s">
        <v>47</v>
      </c>
      <c r="D199" s="39"/>
      <c r="E199" s="39"/>
      <c r="F199" s="164"/>
      <c r="G199" s="163">
        <f>'10'!C514</f>
        <v>0</v>
      </c>
      <c r="H199" s="163">
        <f>'10'!D514</f>
        <v>0</v>
      </c>
      <c r="I199" s="163">
        <f>'10'!E514</f>
        <v>0</v>
      </c>
    </row>
    <row r="200" spans="1:9" s="38" customFormat="1" ht="27">
      <c r="A200" s="298"/>
      <c r="B200" s="299"/>
      <c r="C200" s="36" t="s">
        <v>81</v>
      </c>
      <c r="D200" s="39"/>
      <c r="E200" s="39"/>
      <c r="F200" s="164"/>
      <c r="G200" s="163">
        <f>'10'!C515</f>
        <v>0</v>
      </c>
      <c r="H200" s="163">
        <f>'10'!D515</f>
        <v>0</v>
      </c>
      <c r="I200" s="163">
        <f>'10'!E515</f>
        <v>0</v>
      </c>
    </row>
    <row r="201" spans="1:9" s="38" customFormat="1" ht="17.25" customHeight="1">
      <c r="A201" s="298"/>
      <c r="B201" s="299"/>
      <c r="C201" s="36" t="s">
        <v>44</v>
      </c>
      <c r="D201" s="39"/>
      <c r="E201" s="39"/>
      <c r="F201" s="164"/>
      <c r="G201" s="163">
        <f>'10'!C516</f>
        <v>0</v>
      </c>
      <c r="H201" s="163">
        <f>'10'!D516</f>
        <v>0</v>
      </c>
      <c r="I201" s="163">
        <f>'10'!E516</f>
        <v>0</v>
      </c>
    </row>
    <row r="202" spans="1:9" s="38" customFormat="1" ht="27">
      <c r="A202" s="298"/>
      <c r="B202" s="299"/>
      <c r="C202" s="36" t="s">
        <v>82</v>
      </c>
      <c r="D202" s="39"/>
      <c r="E202" s="39"/>
      <c r="F202" s="164"/>
      <c r="G202" s="163">
        <f>'10'!C517</f>
        <v>0</v>
      </c>
      <c r="H202" s="163">
        <f>'10'!D517</f>
        <v>0</v>
      </c>
      <c r="I202" s="163">
        <f>'10'!E517</f>
        <v>0</v>
      </c>
    </row>
    <row r="203" spans="1:9" s="38" customFormat="1" ht="13.5">
      <c r="A203" s="296" t="s">
        <v>621</v>
      </c>
      <c r="B203" s="300" t="s">
        <v>287</v>
      </c>
      <c r="C203" s="36" t="s">
        <v>77</v>
      </c>
      <c r="D203" s="37">
        <v>822</v>
      </c>
      <c r="E203" s="172" t="s">
        <v>674</v>
      </c>
      <c r="F203" s="164">
        <f>F204+F205+F206+F207+F208+F209</f>
        <v>350826.5</v>
      </c>
      <c r="G203" s="164">
        <f>G204+G205+G206+G207+G208+G209</f>
        <v>437832.89</v>
      </c>
      <c r="H203" s="163">
        <f>H204+H205+H206+H207+H208+H209</f>
        <v>415268.53243</v>
      </c>
      <c r="I203" s="163">
        <f>I204+I205+I206+I207+I208+I209</f>
        <v>415268.53243</v>
      </c>
    </row>
    <row r="204" spans="1:9" s="38" customFormat="1" ht="18" customHeight="1">
      <c r="A204" s="296"/>
      <c r="B204" s="300"/>
      <c r="C204" s="36" t="s">
        <v>45</v>
      </c>
      <c r="D204" s="39"/>
      <c r="E204" s="39"/>
      <c r="F204" s="164">
        <f aca="true" t="shared" si="13" ref="F204:I209">F211+F218+F225+F232+F239</f>
        <v>11139.4</v>
      </c>
      <c r="G204" s="163">
        <f t="shared" si="13"/>
        <v>13905</v>
      </c>
      <c r="H204" s="163">
        <f t="shared" si="13"/>
        <v>13905</v>
      </c>
      <c r="I204" s="163">
        <f t="shared" si="13"/>
        <v>13905</v>
      </c>
    </row>
    <row r="205" spans="1:9" s="38" customFormat="1" ht="13.5">
      <c r="A205" s="296"/>
      <c r="B205" s="300"/>
      <c r="C205" s="36" t="s">
        <v>46</v>
      </c>
      <c r="D205" s="39"/>
      <c r="E205" s="39"/>
      <c r="F205" s="164">
        <f t="shared" si="13"/>
        <v>339687.1</v>
      </c>
      <c r="G205" s="163">
        <f t="shared" si="13"/>
        <v>423927.89</v>
      </c>
      <c r="H205" s="163">
        <f t="shared" si="13"/>
        <v>401363.53243</v>
      </c>
      <c r="I205" s="163">
        <f t="shared" si="13"/>
        <v>401363.53243</v>
      </c>
    </row>
    <row r="206" spans="1:9" s="38" customFormat="1" ht="13.5">
      <c r="A206" s="296"/>
      <c r="B206" s="300"/>
      <c r="C206" s="36" t="s">
        <v>47</v>
      </c>
      <c r="D206" s="39"/>
      <c r="E206" s="39"/>
      <c r="F206" s="164">
        <f t="shared" si="13"/>
        <v>0</v>
      </c>
      <c r="G206" s="163">
        <f t="shared" si="13"/>
        <v>0</v>
      </c>
      <c r="H206" s="163">
        <f t="shared" si="13"/>
        <v>0</v>
      </c>
      <c r="I206" s="163">
        <f t="shared" si="13"/>
        <v>0</v>
      </c>
    </row>
    <row r="207" spans="1:9" s="38" customFormat="1" ht="27">
      <c r="A207" s="296"/>
      <c r="B207" s="300"/>
      <c r="C207" s="36" t="s">
        <v>81</v>
      </c>
      <c r="D207" s="39"/>
      <c r="E207" s="39"/>
      <c r="F207" s="164">
        <f t="shared" si="13"/>
        <v>0</v>
      </c>
      <c r="G207" s="163">
        <f t="shared" si="13"/>
        <v>0</v>
      </c>
      <c r="H207" s="163">
        <f t="shared" si="13"/>
        <v>0</v>
      </c>
      <c r="I207" s="163">
        <f t="shared" si="13"/>
        <v>0</v>
      </c>
    </row>
    <row r="208" spans="1:9" s="38" customFormat="1" ht="17.25" customHeight="1">
      <c r="A208" s="296"/>
      <c r="B208" s="300"/>
      <c r="C208" s="36" t="s">
        <v>44</v>
      </c>
      <c r="D208" s="39"/>
      <c r="E208" s="39"/>
      <c r="F208" s="164">
        <f t="shared" si="13"/>
        <v>0</v>
      </c>
      <c r="G208" s="163">
        <f t="shared" si="13"/>
        <v>0</v>
      </c>
      <c r="H208" s="163">
        <f t="shared" si="13"/>
        <v>0</v>
      </c>
      <c r="I208" s="163">
        <f t="shared" si="13"/>
        <v>0</v>
      </c>
    </row>
    <row r="209" spans="1:9" s="38" customFormat="1" ht="30" customHeight="1">
      <c r="A209" s="296"/>
      <c r="B209" s="300"/>
      <c r="C209" s="36" t="s">
        <v>82</v>
      </c>
      <c r="D209" s="39"/>
      <c r="E209" s="39"/>
      <c r="F209" s="164">
        <f t="shared" si="13"/>
        <v>0</v>
      </c>
      <c r="G209" s="163">
        <f t="shared" si="13"/>
        <v>0</v>
      </c>
      <c r="H209" s="163">
        <f t="shared" si="13"/>
        <v>0</v>
      </c>
      <c r="I209" s="163">
        <f t="shared" si="13"/>
        <v>0</v>
      </c>
    </row>
    <row r="210" spans="1:9" s="38" customFormat="1" ht="13.5">
      <c r="A210" s="301" t="s">
        <v>622</v>
      </c>
      <c r="B210" s="304" t="s">
        <v>623</v>
      </c>
      <c r="C210" s="36" t="s">
        <v>77</v>
      </c>
      <c r="D210" s="37"/>
      <c r="E210" s="172" t="s">
        <v>730</v>
      </c>
      <c r="F210" s="164">
        <f>F211+F212+F213+F214+F215+F216</f>
        <v>0</v>
      </c>
      <c r="G210" s="163">
        <f>G211+G212+G213+G214+G215+G216</f>
        <v>1896</v>
      </c>
      <c r="H210" s="163">
        <f>H211+H212+H213+H214+H215+H216</f>
        <v>1896</v>
      </c>
      <c r="I210" s="163">
        <f>I211+I212+I213+I214+I215+I216</f>
        <v>1896</v>
      </c>
    </row>
    <row r="211" spans="1:9" s="38" customFormat="1" ht="18" customHeight="1">
      <c r="A211" s="302"/>
      <c r="B211" s="305"/>
      <c r="C211" s="36" t="s">
        <v>45</v>
      </c>
      <c r="D211" s="39"/>
      <c r="E211" s="39"/>
      <c r="F211" s="164"/>
      <c r="G211" s="163">
        <f>'10'!C534</f>
        <v>0</v>
      </c>
      <c r="H211" s="163">
        <f>'10'!D534</f>
        <v>0</v>
      </c>
      <c r="I211" s="163">
        <f>'10'!E534</f>
        <v>0</v>
      </c>
    </row>
    <row r="212" spans="1:9" s="38" customFormat="1" ht="13.5">
      <c r="A212" s="302"/>
      <c r="B212" s="305"/>
      <c r="C212" s="36" t="s">
        <v>46</v>
      </c>
      <c r="D212" s="39"/>
      <c r="E212" s="39"/>
      <c r="F212" s="164"/>
      <c r="G212" s="163">
        <f>'10'!C535</f>
        <v>1896</v>
      </c>
      <c r="H212" s="163">
        <f>'10'!D535</f>
        <v>1896</v>
      </c>
      <c r="I212" s="163">
        <f>'10'!E535</f>
        <v>1896</v>
      </c>
    </row>
    <row r="213" spans="1:9" s="38" customFormat="1" ht="13.5">
      <c r="A213" s="302"/>
      <c r="B213" s="305"/>
      <c r="C213" s="36" t="s">
        <v>47</v>
      </c>
      <c r="D213" s="39"/>
      <c r="E213" s="39"/>
      <c r="F213" s="164"/>
      <c r="G213" s="163">
        <f>'10'!C536</f>
        <v>0</v>
      </c>
      <c r="H213" s="163">
        <f>'10'!D536</f>
        <v>0</v>
      </c>
      <c r="I213" s="163">
        <f>'10'!E536</f>
        <v>0</v>
      </c>
    </row>
    <row r="214" spans="1:9" s="38" customFormat="1" ht="27">
      <c r="A214" s="302"/>
      <c r="B214" s="305"/>
      <c r="C214" s="36" t="s">
        <v>81</v>
      </c>
      <c r="D214" s="39"/>
      <c r="E214" s="39"/>
      <c r="F214" s="164"/>
      <c r="G214" s="163">
        <f>'10'!C537</f>
        <v>0</v>
      </c>
      <c r="H214" s="163">
        <f>'10'!D537</f>
        <v>0</v>
      </c>
      <c r="I214" s="163">
        <f>'10'!E537</f>
        <v>0</v>
      </c>
    </row>
    <row r="215" spans="1:9" s="38" customFormat="1" ht="17.25" customHeight="1">
      <c r="A215" s="302"/>
      <c r="B215" s="305"/>
      <c r="C215" s="36" t="s">
        <v>44</v>
      </c>
      <c r="D215" s="39"/>
      <c r="E215" s="39"/>
      <c r="F215" s="164"/>
      <c r="G215" s="163">
        <f>'10'!C538</f>
        <v>0</v>
      </c>
      <c r="H215" s="163">
        <f>'10'!D538</f>
        <v>0</v>
      </c>
      <c r="I215" s="163">
        <f>'10'!E538</f>
        <v>0</v>
      </c>
    </row>
    <row r="216" spans="1:9" s="38" customFormat="1" ht="27">
      <c r="A216" s="303"/>
      <c r="B216" s="306"/>
      <c r="C216" s="36" t="s">
        <v>82</v>
      </c>
      <c r="D216" s="39"/>
      <c r="E216" s="39"/>
      <c r="F216" s="164"/>
      <c r="G216" s="163">
        <f>'10'!C539</f>
        <v>0</v>
      </c>
      <c r="H216" s="163">
        <f>'10'!D539</f>
        <v>0</v>
      </c>
      <c r="I216" s="163">
        <f>'10'!E539</f>
        <v>0</v>
      </c>
    </row>
    <row r="217" spans="1:9" s="38" customFormat="1" ht="13.5">
      <c r="A217" s="298" t="s">
        <v>624</v>
      </c>
      <c r="B217" s="299" t="s">
        <v>625</v>
      </c>
      <c r="C217" s="36" t="s">
        <v>77</v>
      </c>
      <c r="D217" s="37"/>
      <c r="E217" s="172" t="s">
        <v>731</v>
      </c>
      <c r="F217" s="164">
        <f>F218+F219+F220+F221+F222+F223</f>
        <v>0</v>
      </c>
      <c r="G217" s="163">
        <f>G218+G219+G220+G221+G222+G223</f>
        <v>0</v>
      </c>
      <c r="H217" s="163">
        <f>H218+H219+H220+H221+H222+H223</f>
        <v>0</v>
      </c>
      <c r="I217" s="163">
        <f>I218+I219+I220+I221+I222+I223</f>
        <v>0</v>
      </c>
    </row>
    <row r="218" spans="1:9" s="38" customFormat="1" ht="18" customHeight="1">
      <c r="A218" s="298"/>
      <c r="B218" s="299"/>
      <c r="C218" s="36" t="s">
        <v>45</v>
      </c>
      <c r="D218" s="39"/>
      <c r="E218" s="39"/>
      <c r="F218" s="164"/>
      <c r="G218" s="163">
        <v>0</v>
      </c>
      <c r="H218" s="163">
        <v>0</v>
      </c>
      <c r="I218" s="163">
        <v>0</v>
      </c>
    </row>
    <row r="219" spans="1:9" s="38" customFormat="1" ht="13.5">
      <c r="A219" s="298"/>
      <c r="B219" s="299"/>
      <c r="C219" s="36" t="s">
        <v>46</v>
      </c>
      <c r="D219" s="39"/>
      <c r="E219" s="39"/>
      <c r="F219" s="164"/>
      <c r="G219" s="163">
        <v>0</v>
      </c>
      <c r="H219" s="163">
        <v>0</v>
      </c>
      <c r="I219" s="163">
        <v>0</v>
      </c>
    </row>
    <row r="220" spans="1:9" s="38" customFormat="1" ht="13.5">
      <c r="A220" s="298"/>
      <c r="B220" s="299"/>
      <c r="C220" s="36" t="s">
        <v>47</v>
      </c>
      <c r="D220" s="39"/>
      <c r="E220" s="39"/>
      <c r="F220" s="164"/>
      <c r="G220" s="163">
        <v>0</v>
      </c>
      <c r="H220" s="163">
        <v>0</v>
      </c>
      <c r="I220" s="163">
        <v>0</v>
      </c>
    </row>
    <row r="221" spans="1:9" s="38" customFormat="1" ht="27">
      <c r="A221" s="298"/>
      <c r="B221" s="299"/>
      <c r="C221" s="36" t="s">
        <v>81</v>
      </c>
      <c r="D221" s="39"/>
      <c r="E221" s="39"/>
      <c r="F221" s="164"/>
      <c r="G221" s="163">
        <v>0</v>
      </c>
      <c r="H221" s="163">
        <v>0</v>
      </c>
      <c r="I221" s="163">
        <v>0</v>
      </c>
    </row>
    <row r="222" spans="1:9" s="38" customFormat="1" ht="17.25" customHeight="1">
      <c r="A222" s="298"/>
      <c r="B222" s="299"/>
      <c r="C222" s="36" t="s">
        <v>44</v>
      </c>
      <c r="D222" s="39"/>
      <c r="E222" s="39"/>
      <c r="F222" s="164"/>
      <c r="G222" s="163">
        <v>0</v>
      </c>
      <c r="H222" s="163">
        <v>0</v>
      </c>
      <c r="I222" s="163">
        <v>0</v>
      </c>
    </row>
    <row r="223" spans="1:9" s="38" customFormat="1" ht="42" customHeight="1">
      <c r="A223" s="298"/>
      <c r="B223" s="299"/>
      <c r="C223" s="36" t="s">
        <v>82</v>
      </c>
      <c r="D223" s="39"/>
      <c r="E223" s="39"/>
      <c r="F223" s="164"/>
      <c r="G223" s="163">
        <v>0</v>
      </c>
      <c r="H223" s="163">
        <v>0</v>
      </c>
      <c r="I223" s="163">
        <v>0</v>
      </c>
    </row>
    <row r="224" spans="1:9" s="38" customFormat="1" ht="13.5">
      <c r="A224" s="298" t="s">
        <v>626</v>
      </c>
      <c r="B224" s="299" t="s">
        <v>627</v>
      </c>
      <c r="C224" s="36" t="s">
        <v>77</v>
      </c>
      <c r="D224" s="37"/>
      <c r="E224" s="172" t="s">
        <v>732</v>
      </c>
      <c r="F224" s="164">
        <f>F225+F226+F227+F228+F229+F230</f>
        <v>350826.5</v>
      </c>
      <c r="G224" s="163">
        <f>G225+G226+G227+G228+G229+G230</f>
        <v>426671.29000000004</v>
      </c>
      <c r="H224" s="163">
        <f>H225+H226+H227+H228+H229+H230</f>
        <v>410606.93243000004</v>
      </c>
      <c r="I224" s="163">
        <f>I225+I226+I227+I228+I229+I230</f>
        <v>410606.93243000004</v>
      </c>
    </row>
    <row r="225" spans="1:9" s="38" customFormat="1" ht="18" customHeight="1">
      <c r="A225" s="298"/>
      <c r="B225" s="299"/>
      <c r="C225" s="36" t="s">
        <v>45</v>
      </c>
      <c r="D225" s="39"/>
      <c r="E225" s="39"/>
      <c r="F225" s="164">
        <v>11139.4</v>
      </c>
      <c r="G225" s="163">
        <f>'10'!C526</f>
        <v>11139.4</v>
      </c>
      <c r="H225" s="163">
        <f>'10'!D526</f>
        <v>11139.4</v>
      </c>
      <c r="I225" s="163">
        <f>'10'!E526</f>
        <v>11139.4</v>
      </c>
    </row>
    <row r="226" spans="1:9" s="38" customFormat="1" ht="13.5">
      <c r="A226" s="298"/>
      <c r="B226" s="299"/>
      <c r="C226" s="36" t="s">
        <v>46</v>
      </c>
      <c r="D226" s="39"/>
      <c r="E226" s="39"/>
      <c r="F226" s="164">
        <v>339687.1</v>
      </c>
      <c r="G226" s="163">
        <f>'10'!C527</f>
        <v>415531.89</v>
      </c>
      <c r="H226" s="163">
        <f>'10'!D527</f>
        <v>399467.53243</v>
      </c>
      <c r="I226" s="163">
        <f>'10'!E527</f>
        <v>399467.53243</v>
      </c>
    </row>
    <row r="227" spans="1:9" s="38" customFormat="1" ht="13.5">
      <c r="A227" s="298"/>
      <c r="B227" s="299"/>
      <c r="C227" s="36" t="s">
        <v>47</v>
      </c>
      <c r="D227" s="39"/>
      <c r="E227" s="39"/>
      <c r="F227" s="164"/>
      <c r="G227" s="163">
        <f>'10'!C528</f>
        <v>0</v>
      </c>
      <c r="H227" s="163">
        <f>'10'!D528</f>
        <v>0</v>
      </c>
      <c r="I227" s="163">
        <f>'10'!E528</f>
        <v>0</v>
      </c>
    </row>
    <row r="228" spans="1:9" s="38" customFormat="1" ht="27">
      <c r="A228" s="298"/>
      <c r="B228" s="299"/>
      <c r="C228" s="36" t="s">
        <v>81</v>
      </c>
      <c r="D228" s="39"/>
      <c r="E228" s="39"/>
      <c r="F228" s="164"/>
      <c r="G228" s="163">
        <f>'10'!C529</f>
        <v>0</v>
      </c>
      <c r="H228" s="163">
        <f>'10'!D529</f>
        <v>0</v>
      </c>
      <c r="I228" s="163">
        <f>'10'!E529</f>
        <v>0</v>
      </c>
    </row>
    <row r="229" spans="1:9" s="38" customFormat="1" ht="17.25" customHeight="1">
      <c r="A229" s="298"/>
      <c r="B229" s="299"/>
      <c r="C229" s="36" t="s">
        <v>44</v>
      </c>
      <c r="D229" s="39"/>
      <c r="E229" s="39"/>
      <c r="F229" s="164"/>
      <c r="G229" s="163">
        <f>'10'!C530</f>
        <v>0</v>
      </c>
      <c r="H229" s="163">
        <f>'10'!D530</f>
        <v>0</v>
      </c>
      <c r="I229" s="163">
        <f>'10'!E530</f>
        <v>0</v>
      </c>
    </row>
    <row r="230" spans="1:9" s="38" customFormat="1" ht="27">
      <c r="A230" s="298"/>
      <c r="B230" s="299"/>
      <c r="C230" s="36" t="s">
        <v>82</v>
      </c>
      <c r="D230" s="39"/>
      <c r="E230" s="39"/>
      <c r="F230" s="164"/>
      <c r="G230" s="163">
        <f>'10'!C531</f>
        <v>0</v>
      </c>
      <c r="H230" s="163">
        <f>'10'!D531</f>
        <v>0</v>
      </c>
      <c r="I230" s="163">
        <f>'10'!E531</f>
        <v>0</v>
      </c>
    </row>
    <row r="231" spans="1:9" s="38" customFormat="1" ht="13.5">
      <c r="A231" s="298" t="s">
        <v>628</v>
      </c>
      <c r="B231" s="299" t="s">
        <v>629</v>
      </c>
      <c r="C231" s="36" t="s">
        <v>77</v>
      </c>
      <c r="D231" s="37"/>
      <c r="E231" s="172" t="s">
        <v>733</v>
      </c>
      <c r="F231" s="164">
        <f>F232+F233+F234+F235+F236+F237</f>
        <v>0</v>
      </c>
      <c r="G231" s="163">
        <f>G232+G233+G234+G235+G236+G237</f>
        <v>6500</v>
      </c>
      <c r="H231" s="163">
        <f>H232+H233+H234+H235+H236+H237</f>
        <v>0</v>
      </c>
      <c r="I231" s="163">
        <f>I232+I233+I234+I235+I236+I237</f>
        <v>0</v>
      </c>
    </row>
    <row r="232" spans="1:9" s="38" customFormat="1" ht="18" customHeight="1">
      <c r="A232" s="298"/>
      <c r="B232" s="299"/>
      <c r="C232" s="36" t="s">
        <v>45</v>
      </c>
      <c r="D232" s="39"/>
      <c r="E232" s="39"/>
      <c r="F232" s="164"/>
      <c r="G232" s="163">
        <f>'10'!C550</f>
        <v>0</v>
      </c>
      <c r="H232" s="163">
        <f>'10'!D550</f>
        <v>0</v>
      </c>
      <c r="I232" s="163">
        <f>'10'!E550</f>
        <v>0</v>
      </c>
    </row>
    <row r="233" spans="1:9" s="38" customFormat="1" ht="13.5">
      <c r="A233" s="298"/>
      <c r="B233" s="299"/>
      <c r="C233" s="36" t="s">
        <v>46</v>
      </c>
      <c r="D233" s="39"/>
      <c r="E233" s="39"/>
      <c r="F233" s="164"/>
      <c r="G233" s="163">
        <f>'10'!C551</f>
        <v>6500</v>
      </c>
      <c r="H233" s="163">
        <f>'10'!D551</f>
        <v>0</v>
      </c>
      <c r="I233" s="163">
        <f>'10'!E551</f>
        <v>0</v>
      </c>
    </row>
    <row r="234" spans="1:9" s="38" customFormat="1" ht="13.5">
      <c r="A234" s="298"/>
      <c r="B234" s="299"/>
      <c r="C234" s="36" t="s">
        <v>47</v>
      </c>
      <c r="D234" s="39"/>
      <c r="E234" s="39"/>
      <c r="F234" s="164"/>
      <c r="G234" s="163">
        <f>'10'!C552</f>
        <v>0</v>
      </c>
      <c r="H234" s="163">
        <f>'10'!D552</f>
        <v>0</v>
      </c>
      <c r="I234" s="163">
        <f>'10'!E552</f>
        <v>0</v>
      </c>
    </row>
    <row r="235" spans="1:9" s="38" customFormat="1" ht="27">
      <c r="A235" s="298"/>
      <c r="B235" s="299"/>
      <c r="C235" s="36" t="s">
        <v>81</v>
      </c>
      <c r="D235" s="39"/>
      <c r="E235" s="39"/>
      <c r="F235" s="164"/>
      <c r="G235" s="163">
        <f>'10'!C553</f>
        <v>0</v>
      </c>
      <c r="H235" s="163">
        <f>'10'!D553</f>
        <v>0</v>
      </c>
      <c r="I235" s="163">
        <f>'10'!E553</f>
        <v>0</v>
      </c>
    </row>
    <row r="236" spans="1:9" s="38" customFormat="1" ht="17.25" customHeight="1">
      <c r="A236" s="298"/>
      <c r="B236" s="299"/>
      <c r="C236" s="36" t="s">
        <v>44</v>
      </c>
      <c r="D236" s="39"/>
      <c r="E236" s="39"/>
      <c r="F236" s="164"/>
      <c r="G236" s="163">
        <f>'10'!C554</f>
        <v>0</v>
      </c>
      <c r="H236" s="163">
        <f>'10'!D554</f>
        <v>0</v>
      </c>
      <c r="I236" s="163">
        <f>'10'!E554</f>
        <v>0</v>
      </c>
    </row>
    <row r="237" spans="1:9" s="38" customFormat="1" ht="27">
      <c r="A237" s="298"/>
      <c r="B237" s="299"/>
      <c r="C237" s="36" t="s">
        <v>82</v>
      </c>
      <c r="D237" s="39"/>
      <c r="E237" s="39"/>
      <c r="F237" s="164"/>
      <c r="G237" s="163">
        <f>'10'!C555</f>
        <v>0</v>
      </c>
      <c r="H237" s="163">
        <f>'10'!D555</f>
        <v>0</v>
      </c>
      <c r="I237" s="163">
        <f>'10'!E555</f>
        <v>0</v>
      </c>
    </row>
    <row r="238" spans="1:9" s="38" customFormat="1" ht="13.5">
      <c r="A238" s="298" t="s">
        <v>630</v>
      </c>
      <c r="B238" s="299" t="s">
        <v>631</v>
      </c>
      <c r="C238" s="36" t="s">
        <v>77</v>
      </c>
      <c r="D238" s="37">
        <v>810</v>
      </c>
      <c r="E238" s="172" t="s">
        <v>734</v>
      </c>
      <c r="F238" s="164">
        <f>F239+F240+F241+F242+F243+F244</f>
        <v>0</v>
      </c>
      <c r="G238" s="163">
        <f>G239+G240+G241+G242+G243+G244</f>
        <v>2765.6</v>
      </c>
      <c r="H238" s="163">
        <f>H239+H240+H241+H242+H243+H244</f>
        <v>2765.6</v>
      </c>
      <c r="I238" s="163">
        <f>I239+I240+I241+I242+I243+I244</f>
        <v>2765.6</v>
      </c>
    </row>
    <row r="239" spans="1:9" s="38" customFormat="1" ht="18" customHeight="1">
      <c r="A239" s="298"/>
      <c r="B239" s="299"/>
      <c r="C239" s="36" t="s">
        <v>45</v>
      </c>
      <c r="D239" s="39"/>
      <c r="E239" s="39"/>
      <c r="F239" s="164"/>
      <c r="G239" s="163">
        <f>'10'!C543</f>
        <v>2765.6</v>
      </c>
      <c r="H239" s="163">
        <f>'10'!D543</f>
        <v>2765.6</v>
      </c>
      <c r="I239" s="163">
        <f>'10'!E543</f>
        <v>2765.6</v>
      </c>
    </row>
    <row r="240" spans="1:9" s="38" customFormat="1" ht="13.5">
      <c r="A240" s="298"/>
      <c r="B240" s="299"/>
      <c r="C240" s="36" t="s">
        <v>46</v>
      </c>
      <c r="D240" s="39"/>
      <c r="E240" s="39"/>
      <c r="F240" s="164"/>
      <c r="G240" s="163">
        <f>'10'!C544</f>
        <v>0</v>
      </c>
      <c r="H240" s="163">
        <f>'10'!D544</f>
        <v>0</v>
      </c>
      <c r="I240" s="163">
        <f>'10'!E544</f>
        <v>0</v>
      </c>
    </row>
    <row r="241" spans="1:9" s="38" customFormat="1" ht="13.5">
      <c r="A241" s="298"/>
      <c r="B241" s="299"/>
      <c r="C241" s="36" t="s">
        <v>47</v>
      </c>
      <c r="D241" s="39"/>
      <c r="E241" s="39"/>
      <c r="F241" s="164"/>
      <c r="G241" s="163">
        <f>'10'!C545</f>
        <v>0</v>
      </c>
      <c r="H241" s="163">
        <f>'10'!D545</f>
        <v>0</v>
      </c>
      <c r="I241" s="163">
        <f>'10'!E545</f>
        <v>0</v>
      </c>
    </row>
    <row r="242" spans="1:9" s="38" customFormat="1" ht="27">
      <c r="A242" s="298"/>
      <c r="B242" s="299"/>
      <c r="C242" s="36" t="s">
        <v>81</v>
      </c>
      <c r="D242" s="39"/>
      <c r="E242" s="39"/>
      <c r="F242" s="164"/>
      <c r="G242" s="163">
        <f>'10'!C546</f>
        <v>0</v>
      </c>
      <c r="H242" s="163">
        <f>'10'!D546</f>
        <v>0</v>
      </c>
      <c r="I242" s="163">
        <f>'10'!E546</f>
        <v>0</v>
      </c>
    </row>
    <row r="243" spans="1:9" s="38" customFormat="1" ht="17.25" customHeight="1">
      <c r="A243" s="298"/>
      <c r="B243" s="299"/>
      <c r="C243" s="36" t="s">
        <v>44</v>
      </c>
      <c r="D243" s="39"/>
      <c r="E243" s="39"/>
      <c r="F243" s="164"/>
      <c r="G243" s="163"/>
      <c r="H243" s="163"/>
      <c r="I243" s="163"/>
    </row>
    <row r="244" spans="1:9" s="38" customFormat="1" ht="51" customHeight="1">
      <c r="A244" s="298"/>
      <c r="B244" s="299"/>
      <c r="C244" s="36" t="s">
        <v>82</v>
      </c>
      <c r="D244" s="39"/>
      <c r="E244" s="39"/>
      <c r="F244" s="164"/>
      <c r="G244" s="163"/>
      <c r="H244" s="163"/>
      <c r="I244" s="163"/>
    </row>
    <row r="245" spans="1:9" s="38" customFormat="1" ht="13.5">
      <c r="A245" s="149"/>
      <c r="B245" s="150"/>
      <c r="C245" s="151"/>
      <c r="D245" s="152"/>
      <c r="E245" s="152"/>
      <c r="F245" s="170"/>
      <c r="G245" s="153"/>
      <c r="H245" s="153"/>
      <c r="I245" s="153"/>
    </row>
    <row r="246" spans="1:9" s="38" customFormat="1" ht="13.5">
      <c r="A246" s="149"/>
      <c r="B246" s="150"/>
      <c r="C246" s="151"/>
      <c r="D246" s="152"/>
      <c r="E246" s="152"/>
      <c r="F246" s="170"/>
      <c r="G246" s="153"/>
      <c r="H246" s="153"/>
      <c r="I246" s="153"/>
    </row>
    <row r="247" spans="1:9" s="38" customFormat="1" ht="13.5">
      <c r="A247" s="149"/>
      <c r="B247" s="150"/>
      <c r="C247" s="151"/>
      <c r="D247" s="152"/>
      <c r="E247" s="152"/>
      <c r="F247" s="170"/>
      <c r="G247" s="153"/>
      <c r="H247" s="153"/>
      <c r="I247" s="153"/>
    </row>
    <row r="248" spans="1:9" s="38" customFormat="1" ht="13.5">
      <c r="A248" s="149"/>
      <c r="B248" s="150"/>
      <c r="C248" s="151"/>
      <c r="D248" s="152"/>
      <c r="E248" s="152"/>
      <c r="F248" s="170"/>
      <c r="G248" s="153"/>
      <c r="H248" s="153"/>
      <c r="I248" s="153"/>
    </row>
    <row r="249" ht="6" customHeight="1"/>
    <row r="250" ht="3" customHeight="1"/>
    <row r="251" spans="2:9" ht="27.75" customHeight="1">
      <c r="B251" s="308" t="s">
        <v>91</v>
      </c>
      <c r="C251" s="308"/>
      <c r="D251" s="308"/>
      <c r="E251" s="308"/>
      <c r="F251" s="308"/>
      <c r="G251" s="308"/>
      <c r="H251" s="308"/>
      <c r="I251" s="308"/>
    </row>
    <row r="252" spans="2:9" ht="15" customHeight="1">
      <c r="B252" s="41" t="s">
        <v>92</v>
      </c>
      <c r="C252" s="41"/>
      <c r="D252" s="41"/>
      <c r="E252" s="41"/>
      <c r="F252" s="171"/>
      <c r="G252" s="41"/>
      <c r="H252" s="41"/>
      <c r="I252" s="41"/>
    </row>
  </sheetData>
  <sheetProtection/>
  <mergeCells count="73">
    <mergeCell ref="F5:I5"/>
    <mergeCell ref="A31:A37"/>
    <mergeCell ref="B31:B37"/>
    <mergeCell ref="A38:A44"/>
    <mergeCell ref="B38:B44"/>
    <mergeCell ref="A3:I3"/>
    <mergeCell ref="A8:A14"/>
    <mergeCell ref="B8:B14"/>
    <mergeCell ref="A15:A21"/>
    <mergeCell ref="B15:B21"/>
    <mergeCell ref="B251:I251"/>
    <mergeCell ref="A5:A6"/>
    <mergeCell ref="B5:B6"/>
    <mergeCell ref="C5:C6"/>
    <mergeCell ref="D5:E5"/>
    <mergeCell ref="A45:A51"/>
    <mergeCell ref="B45:B51"/>
    <mergeCell ref="A52:A58"/>
    <mergeCell ref="B52:B58"/>
    <mergeCell ref="A59:A65"/>
    <mergeCell ref="B59:B65"/>
    <mergeCell ref="A66:A72"/>
    <mergeCell ref="B66:B72"/>
    <mergeCell ref="A73:A79"/>
    <mergeCell ref="B73:B79"/>
    <mergeCell ref="A80:A86"/>
    <mergeCell ref="B80:B86"/>
    <mergeCell ref="A87:A93"/>
    <mergeCell ref="B87:B93"/>
    <mergeCell ref="A94:A100"/>
    <mergeCell ref="B94:B100"/>
    <mergeCell ref="A101:A107"/>
    <mergeCell ref="B101:B107"/>
    <mergeCell ref="A129:A135"/>
    <mergeCell ref="B129:B135"/>
    <mergeCell ref="A108:A114"/>
    <mergeCell ref="B108:B114"/>
    <mergeCell ref="A115:A121"/>
    <mergeCell ref="B115:B121"/>
    <mergeCell ref="A122:A128"/>
    <mergeCell ref="B122:B128"/>
    <mergeCell ref="A136:A142"/>
    <mergeCell ref="B136:B142"/>
    <mergeCell ref="A161:A167"/>
    <mergeCell ref="B161:B167"/>
    <mergeCell ref="A168:A174"/>
    <mergeCell ref="B168:B174"/>
    <mergeCell ref="A143:A151"/>
    <mergeCell ref="B143:B151"/>
    <mergeCell ref="A152:A160"/>
    <mergeCell ref="B152:B160"/>
    <mergeCell ref="A175:A181"/>
    <mergeCell ref="B175:B181"/>
    <mergeCell ref="A182:A188"/>
    <mergeCell ref="B182:B188"/>
    <mergeCell ref="A189:A195"/>
    <mergeCell ref="B189:B195"/>
    <mergeCell ref="A196:A202"/>
    <mergeCell ref="B196:B202"/>
    <mergeCell ref="A203:A209"/>
    <mergeCell ref="B203:B209"/>
    <mergeCell ref="A210:A216"/>
    <mergeCell ref="B210:B216"/>
    <mergeCell ref="A22:A30"/>
    <mergeCell ref="B22:B30"/>
    <mergeCell ref="A238:A244"/>
    <mergeCell ref="B238:B244"/>
    <mergeCell ref="A217:A223"/>
    <mergeCell ref="B217:B223"/>
    <mergeCell ref="A224:A230"/>
    <mergeCell ref="B224:B230"/>
    <mergeCell ref="A231:A237"/>
    <mergeCell ref="B231:B237"/>
  </mergeCells>
  <printOptions/>
  <pageMargins left="0.25" right="0.25" top="0.75" bottom="0.75" header="0.3" footer="0.3"/>
  <pageSetup horizontalDpi="600" verticalDpi="600" orientation="landscape" paperSize="9" scale="76" r:id="rId1"/>
  <rowBreaks count="6" manualBreakCount="6">
    <brk id="58" max="8" man="1"/>
    <brk id="86" max="8" man="1"/>
    <brk id="114" max="8" man="1"/>
    <brk id="142" max="8" man="1"/>
    <brk id="174" max="8" man="1"/>
    <brk id="209" max="8" man="1"/>
  </rowBreaks>
</worksheet>
</file>

<file path=xl/worksheets/sheet6.xml><?xml version="1.0" encoding="utf-8"?>
<worksheet xmlns="http://schemas.openxmlformats.org/spreadsheetml/2006/main" xmlns:r="http://schemas.openxmlformats.org/officeDocument/2006/relationships">
  <sheetPr>
    <pageSetUpPr fitToPage="1"/>
  </sheetPr>
  <dimension ref="A1:T18"/>
  <sheetViews>
    <sheetView view="pageBreakPreview" zoomScale="60" zoomScalePageLayoutView="0" workbookViewId="0" topLeftCell="A1">
      <selection activeCell="F23" sqref="F23"/>
    </sheetView>
  </sheetViews>
  <sheetFormatPr defaultColWidth="9.125" defaultRowHeight="12.75"/>
  <cols>
    <col min="1" max="1" width="22.875" style="14" customWidth="1"/>
    <col min="2" max="2" width="21.375" style="14" customWidth="1"/>
    <col min="3" max="3" width="25.50390625" style="14" customWidth="1"/>
    <col min="4" max="4" width="12.00390625" style="14" customWidth="1"/>
    <col min="5" max="5" width="11.375" style="14" customWidth="1"/>
    <col min="6" max="6" width="15.625" style="14" customWidth="1"/>
    <col min="7" max="7" width="13.375" style="14" customWidth="1"/>
    <col min="8" max="8" width="12.625" style="14" customWidth="1"/>
    <col min="9" max="9" width="16.625" style="14" customWidth="1"/>
    <col min="10" max="10" width="13.625" style="14" customWidth="1"/>
    <col min="11" max="11" width="12.375" style="14" customWidth="1"/>
    <col min="12" max="12" width="21.375" style="14" customWidth="1"/>
    <col min="13" max="16384" width="9.125" style="14" customWidth="1"/>
  </cols>
  <sheetData>
    <row r="1" spans="1:20" ht="27.75" customHeight="1">
      <c r="A1" s="13"/>
      <c r="B1" s="13"/>
      <c r="C1" s="323"/>
      <c r="D1" s="323"/>
      <c r="E1" s="323"/>
      <c r="F1" s="323"/>
      <c r="G1" s="323"/>
      <c r="H1" s="323"/>
      <c r="I1" s="323"/>
      <c r="J1" s="323"/>
      <c r="K1" s="13"/>
      <c r="L1" s="16" t="s">
        <v>71</v>
      </c>
      <c r="M1" s="15"/>
      <c r="N1" s="15"/>
      <c r="O1" s="15"/>
      <c r="P1" s="15"/>
      <c r="Q1" s="15"/>
      <c r="R1" s="15"/>
      <c r="S1" s="15"/>
      <c r="T1" s="15"/>
    </row>
    <row r="2" spans="1:16" ht="32.25" customHeight="1">
      <c r="A2" s="13"/>
      <c r="B2" s="324" t="s">
        <v>70</v>
      </c>
      <c r="C2" s="324"/>
      <c r="D2" s="324"/>
      <c r="E2" s="324"/>
      <c r="F2" s="324"/>
      <c r="G2" s="324"/>
      <c r="H2" s="324"/>
      <c r="I2" s="324"/>
      <c r="J2" s="324"/>
      <c r="K2" s="13"/>
      <c r="L2" s="13"/>
      <c r="M2" s="13"/>
      <c r="N2" s="13"/>
      <c r="O2" s="13"/>
      <c r="P2" s="13"/>
    </row>
    <row r="3" spans="1:16" ht="14.25">
      <c r="A3" s="13"/>
      <c r="B3" s="13"/>
      <c r="C3" s="13"/>
      <c r="D3" s="13"/>
      <c r="E3" s="13"/>
      <c r="F3" s="13"/>
      <c r="G3" s="13"/>
      <c r="H3" s="13"/>
      <c r="I3" s="13"/>
      <c r="J3" s="13"/>
      <c r="K3" s="13"/>
      <c r="M3" s="13"/>
      <c r="N3" s="13"/>
      <c r="O3" s="13"/>
      <c r="P3" s="13"/>
    </row>
    <row r="4" spans="1:16" ht="14.25">
      <c r="A4" s="13"/>
      <c r="B4" s="13"/>
      <c r="C4" s="13"/>
      <c r="D4" s="13"/>
      <c r="E4" s="13"/>
      <c r="F4" s="13"/>
      <c r="G4" s="13"/>
      <c r="H4" s="13"/>
      <c r="I4" s="13"/>
      <c r="J4" s="13"/>
      <c r="K4" s="13"/>
      <c r="L4" s="13"/>
      <c r="M4" s="13"/>
      <c r="N4" s="13"/>
      <c r="O4" s="13"/>
      <c r="P4" s="13"/>
    </row>
    <row r="5" spans="1:16" ht="82.5">
      <c r="A5" s="29" t="s">
        <v>60</v>
      </c>
      <c r="B5" s="30" t="s">
        <v>67</v>
      </c>
      <c r="C5" s="30" t="s">
        <v>68</v>
      </c>
      <c r="D5" s="30" t="s">
        <v>64</v>
      </c>
      <c r="E5" s="30" t="s">
        <v>65</v>
      </c>
      <c r="F5" s="30" t="s">
        <v>66</v>
      </c>
      <c r="G5" s="30" t="s">
        <v>69</v>
      </c>
      <c r="H5" s="30" t="s">
        <v>72</v>
      </c>
      <c r="I5" s="30" t="s">
        <v>73</v>
      </c>
      <c r="J5" s="30" t="s">
        <v>58</v>
      </c>
      <c r="K5" s="30" t="s">
        <v>74</v>
      </c>
      <c r="L5" s="31" t="s">
        <v>75</v>
      </c>
      <c r="M5" s="13"/>
      <c r="N5" s="13"/>
      <c r="O5" s="13"/>
      <c r="P5" s="13"/>
    </row>
    <row r="6" spans="1:16" ht="14.25">
      <c r="A6" s="26" t="s">
        <v>1</v>
      </c>
      <c r="B6" s="27"/>
      <c r="C6" s="27"/>
      <c r="D6" s="27"/>
      <c r="E6" s="27"/>
      <c r="F6" s="27"/>
      <c r="G6" s="27"/>
      <c r="H6" s="27"/>
      <c r="I6" s="27"/>
      <c r="J6" s="27"/>
      <c r="K6" s="27"/>
      <c r="L6" s="28"/>
      <c r="M6" s="13"/>
      <c r="N6" s="13"/>
      <c r="O6" s="13"/>
      <c r="P6" s="13"/>
    </row>
    <row r="7" spans="1:16" ht="14.25">
      <c r="A7" s="17" t="s">
        <v>61</v>
      </c>
      <c r="B7" s="18"/>
      <c r="C7" s="18"/>
      <c r="D7" s="18"/>
      <c r="E7" s="18"/>
      <c r="F7" s="18"/>
      <c r="G7" s="18"/>
      <c r="H7" s="18"/>
      <c r="I7" s="18"/>
      <c r="J7" s="18"/>
      <c r="K7" s="18"/>
      <c r="L7" s="19"/>
      <c r="M7" s="13"/>
      <c r="N7" s="13"/>
      <c r="O7" s="13"/>
      <c r="P7" s="13"/>
    </row>
    <row r="8" spans="1:16" ht="14.25">
      <c r="A8" s="17" t="s">
        <v>62</v>
      </c>
      <c r="B8" s="18"/>
      <c r="C8" s="18"/>
      <c r="D8" s="18"/>
      <c r="E8" s="18"/>
      <c r="F8" s="18"/>
      <c r="G8" s="18"/>
      <c r="H8" s="18"/>
      <c r="I8" s="18"/>
      <c r="J8" s="18"/>
      <c r="K8" s="18"/>
      <c r="L8" s="19"/>
      <c r="M8" s="13"/>
      <c r="N8" s="13"/>
      <c r="O8" s="13"/>
      <c r="P8" s="13"/>
    </row>
    <row r="9" spans="1:16" ht="14.25">
      <c r="A9" s="17" t="s">
        <v>59</v>
      </c>
      <c r="B9" s="18"/>
      <c r="C9" s="18"/>
      <c r="D9" s="18"/>
      <c r="E9" s="18"/>
      <c r="F9" s="18"/>
      <c r="G9" s="18"/>
      <c r="H9" s="18"/>
      <c r="I9" s="18"/>
      <c r="J9" s="18"/>
      <c r="K9" s="18"/>
      <c r="L9" s="19"/>
      <c r="M9" s="13"/>
      <c r="N9" s="13"/>
      <c r="O9" s="13"/>
      <c r="P9" s="13"/>
    </row>
    <row r="10" spans="1:16" ht="14.25">
      <c r="A10" s="17" t="s">
        <v>7</v>
      </c>
      <c r="B10" s="18"/>
      <c r="C10" s="18"/>
      <c r="D10" s="18"/>
      <c r="E10" s="18"/>
      <c r="F10" s="18"/>
      <c r="G10" s="18"/>
      <c r="H10" s="18"/>
      <c r="I10" s="18"/>
      <c r="J10" s="18"/>
      <c r="K10" s="18"/>
      <c r="L10" s="19"/>
      <c r="M10" s="13"/>
      <c r="N10" s="13"/>
      <c r="O10" s="13"/>
      <c r="P10" s="13"/>
    </row>
    <row r="11" spans="1:16" ht="14.25">
      <c r="A11" s="17" t="s">
        <v>63</v>
      </c>
      <c r="B11" s="18"/>
      <c r="C11" s="18"/>
      <c r="D11" s="18"/>
      <c r="E11" s="18"/>
      <c r="F11" s="18"/>
      <c r="G11" s="18"/>
      <c r="H11" s="18"/>
      <c r="I11" s="18"/>
      <c r="J11" s="18"/>
      <c r="K11" s="18"/>
      <c r="L11" s="19"/>
      <c r="M11" s="13"/>
      <c r="N11" s="13"/>
      <c r="O11" s="13"/>
      <c r="P11" s="13"/>
    </row>
    <row r="12" spans="1:16" ht="14.25">
      <c r="A12" s="20"/>
      <c r="B12" s="21"/>
      <c r="C12" s="21"/>
      <c r="D12" s="21"/>
      <c r="E12" s="21"/>
      <c r="F12" s="21"/>
      <c r="G12" s="21"/>
      <c r="H12" s="21"/>
      <c r="I12" s="21"/>
      <c r="J12" s="21"/>
      <c r="K12" s="21"/>
      <c r="L12" s="22"/>
      <c r="M12" s="13"/>
      <c r="N12" s="13"/>
      <c r="O12" s="13"/>
      <c r="P12" s="13"/>
    </row>
    <row r="13" spans="1:16" ht="14.25">
      <c r="A13" s="23"/>
      <c r="B13" s="24"/>
      <c r="C13" s="24"/>
      <c r="D13" s="24"/>
      <c r="E13" s="24"/>
      <c r="F13" s="24"/>
      <c r="G13" s="24"/>
      <c r="H13" s="24"/>
      <c r="I13" s="24"/>
      <c r="J13" s="24"/>
      <c r="K13" s="24"/>
      <c r="L13" s="25"/>
      <c r="M13" s="13"/>
      <c r="N13" s="13"/>
      <c r="O13" s="13"/>
      <c r="P13" s="13"/>
    </row>
    <row r="14" spans="1:16" ht="14.25">
      <c r="A14" s="13"/>
      <c r="B14" s="13"/>
      <c r="C14" s="13"/>
      <c r="D14" s="13"/>
      <c r="E14" s="13"/>
      <c r="F14" s="13"/>
      <c r="G14" s="13"/>
      <c r="H14" s="13"/>
      <c r="I14" s="13"/>
      <c r="J14" s="13"/>
      <c r="K14" s="13"/>
      <c r="L14" s="13"/>
      <c r="M14" s="13"/>
      <c r="N14" s="13"/>
      <c r="O14" s="13"/>
      <c r="P14" s="13"/>
    </row>
    <row r="15" spans="1:16" ht="14.25">
      <c r="A15" s="13"/>
      <c r="B15" s="13"/>
      <c r="C15" s="13"/>
      <c r="D15" s="13"/>
      <c r="E15" s="13"/>
      <c r="F15" s="13"/>
      <c r="G15" s="13"/>
      <c r="H15" s="13"/>
      <c r="I15" s="13"/>
      <c r="J15" s="13"/>
      <c r="K15" s="13"/>
      <c r="L15" s="13"/>
      <c r="M15" s="13"/>
      <c r="N15" s="13"/>
      <c r="O15" s="13"/>
      <c r="P15" s="13"/>
    </row>
    <row r="16" spans="1:16" ht="14.25">
      <c r="A16" s="13"/>
      <c r="B16" s="13"/>
      <c r="C16" s="13"/>
      <c r="D16" s="13"/>
      <c r="E16" s="13"/>
      <c r="F16" s="13"/>
      <c r="G16" s="13"/>
      <c r="H16" s="13"/>
      <c r="I16" s="13"/>
      <c r="J16" s="13"/>
      <c r="K16" s="13"/>
      <c r="L16" s="13"/>
      <c r="M16" s="13"/>
      <c r="N16" s="13"/>
      <c r="O16" s="13"/>
      <c r="P16" s="13"/>
    </row>
    <row r="17" spans="1:16" ht="14.25">
      <c r="A17" s="13"/>
      <c r="B17" s="13"/>
      <c r="C17" s="13"/>
      <c r="D17" s="13"/>
      <c r="E17" s="13"/>
      <c r="F17" s="13"/>
      <c r="G17" s="13"/>
      <c r="H17" s="13"/>
      <c r="I17" s="13"/>
      <c r="J17" s="13"/>
      <c r="K17" s="13"/>
      <c r="L17" s="13"/>
      <c r="M17" s="13"/>
      <c r="N17" s="13"/>
      <c r="O17" s="13"/>
      <c r="P17" s="13"/>
    </row>
    <row r="18" spans="1:16" ht="14.25">
      <c r="A18" s="13"/>
      <c r="B18" s="13"/>
      <c r="C18" s="13"/>
      <c r="D18" s="13"/>
      <c r="E18" s="13"/>
      <c r="F18" s="13"/>
      <c r="G18" s="13"/>
      <c r="H18" s="13"/>
      <c r="I18" s="13"/>
      <c r="J18" s="13"/>
      <c r="K18" s="13"/>
      <c r="L18" s="13"/>
      <c r="M18" s="13"/>
      <c r="N18" s="13"/>
      <c r="O18" s="13"/>
      <c r="P18" s="13"/>
    </row>
  </sheetData>
  <sheetProtection/>
  <mergeCells count="2">
    <mergeCell ref="C1:J1"/>
    <mergeCell ref="B2:J2"/>
  </mergeCells>
  <printOptions/>
  <pageMargins left="0.25" right="0.25"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Половкова Ксения Евгеньевна</cp:lastModifiedBy>
  <cp:lastPrinted>2016-03-30T21:40:50Z</cp:lastPrinted>
  <dcterms:created xsi:type="dcterms:W3CDTF">2011-03-10T10:26:24Z</dcterms:created>
  <dcterms:modified xsi:type="dcterms:W3CDTF">2016-04-07T03:20:50Z</dcterms:modified>
  <cp:category/>
  <cp:version/>
  <cp:contentType/>
  <cp:contentStatus/>
</cp:coreProperties>
</file>