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24912" windowHeight="12012" activeTab="1"/>
  </bookViews>
  <sheets>
    <sheet name="приложение 1" sheetId="1" r:id="rId1"/>
    <sheet name="приложение 5" sheetId="2" r:id="rId2"/>
  </sheets>
  <definedNames>
    <definedName name="_xlnm.Print_Area" localSheetId="0">'приложение 1'!$A$1:$K$47</definedName>
    <definedName name="_xlnm.Print_Area" localSheetId="1">'приложение 5'!$A$1:$K$165</definedName>
  </definedNames>
  <calcPr calcId="145621"/>
</workbook>
</file>

<file path=xl/calcChain.xml><?xml version="1.0" encoding="utf-8"?>
<calcChain xmlns="http://schemas.openxmlformats.org/spreadsheetml/2006/main">
  <c r="G159" i="2" l="1"/>
  <c r="G46" i="2"/>
  <c r="G39" i="2"/>
  <c r="F159" i="2" l="1"/>
  <c r="K157" i="2"/>
  <c r="J157" i="2"/>
  <c r="I157" i="2"/>
  <c r="H157" i="2"/>
  <c r="G157" i="2"/>
  <c r="F157" i="2" s="1"/>
  <c r="K155" i="2"/>
  <c r="J155" i="2"/>
  <c r="I155" i="2"/>
  <c r="H155" i="2"/>
  <c r="G155" i="2"/>
  <c r="F155" i="2"/>
  <c r="K154" i="2"/>
  <c r="J154" i="2"/>
  <c r="I154" i="2"/>
  <c r="H154" i="2"/>
  <c r="G154" i="2"/>
  <c r="F154" i="2"/>
  <c r="K153" i="2"/>
  <c r="J153" i="2"/>
  <c r="I153" i="2"/>
  <c r="H153" i="2"/>
  <c r="G153" i="2"/>
  <c r="F153" i="2"/>
  <c r="K152" i="2"/>
  <c r="J152" i="2"/>
  <c r="I152" i="2"/>
  <c r="H152" i="2"/>
  <c r="G152" i="2"/>
  <c r="F152" i="2"/>
  <c r="K151" i="2"/>
  <c r="J151" i="2"/>
  <c r="I151" i="2"/>
  <c r="H151" i="2"/>
  <c r="G151" i="2"/>
  <c r="F151" i="2"/>
  <c r="K150" i="2"/>
  <c r="J150" i="2"/>
  <c r="I150" i="2"/>
  <c r="H150" i="2"/>
  <c r="G150" i="2"/>
  <c r="F150" i="2"/>
  <c r="F145" i="2"/>
  <c r="K143" i="2"/>
  <c r="J143" i="2"/>
  <c r="I143" i="2"/>
  <c r="H143" i="2"/>
  <c r="G143" i="2"/>
  <c r="F143" i="2" s="1"/>
  <c r="F139" i="2"/>
  <c r="F138" i="2"/>
  <c r="K136" i="2"/>
  <c r="J136" i="2"/>
  <c r="I136" i="2"/>
  <c r="H136" i="2"/>
  <c r="G136" i="2"/>
  <c r="F136" i="2" s="1"/>
  <c r="F131" i="2"/>
  <c r="F117" i="2" s="1"/>
  <c r="K129" i="2"/>
  <c r="J129" i="2"/>
  <c r="J115" i="2" s="1"/>
  <c r="I129" i="2"/>
  <c r="H129" i="2"/>
  <c r="H115" i="2" s="1"/>
  <c r="G129" i="2"/>
  <c r="F129" i="2"/>
  <c r="F115" i="2" s="1"/>
  <c r="F124" i="2"/>
  <c r="K122" i="2"/>
  <c r="J122" i="2"/>
  <c r="I122" i="2"/>
  <c r="H122" i="2"/>
  <c r="G122" i="2"/>
  <c r="F122" i="2"/>
  <c r="H118" i="2"/>
  <c r="F118" i="2" s="1"/>
  <c r="K117" i="2"/>
  <c r="J117" i="2"/>
  <c r="I117" i="2"/>
  <c r="H117" i="2"/>
  <c r="G117" i="2"/>
  <c r="K115" i="2"/>
  <c r="I115" i="2"/>
  <c r="G115" i="2"/>
  <c r="F110" i="2"/>
  <c r="K108" i="2"/>
  <c r="J108" i="2"/>
  <c r="J87" i="2" s="1"/>
  <c r="I108" i="2"/>
  <c r="H108" i="2"/>
  <c r="G108" i="2"/>
  <c r="F108" i="2"/>
  <c r="F102" i="2"/>
  <c r="K101" i="2"/>
  <c r="J101" i="2"/>
  <c r="I101" i="2"/>
  <c r="H101" i="2"/>
  <c r="G101" i="2"/>
  <c r="F101" i="2" s="1"/>
  <c r="K89" i="2"/>
  <c r="K11" i="2" s="1"/>
  <c r="J89" i="2"/>
  <c r="I89" i="2"/>
  <c r="I11" i="2" s="1"/>
  <c r="H89" i="2"/>
  <c r="G89" i="2"/>
  <c r="F89" i="2" s="1"/>
  <c r="K88" i="2"/>
  <c r="K10" i="2" s="1"/>
  <c r="J88" i="2"/>
  <c r="I88" i="2"/>
  <c r="I10" i="2" s="1"/>
  <c r="H88" i="2"/>
  <c r="G88" i="2"/>
  <c r="F88" i="2" s="1"/>
  <c r="K87" i="2"/>
  <c r="I87" i="2"/>
  <c r="H87" i="2"/>
  <c r="G87" i="2"/>
  <c r="F82" i="2"/>
  <c r="K80" i="2"/>
  <c r="I80" i="2"/>
  <c r="H80" i="2"/>
  <c r="G80" i="2"/>
  <c r="F80" i="2" s="1"/>
  <c r="F75" i="2"/>
  <c r="K73" i="2"/>
  <c r="I73" i="2"/>
  <c r="I59" i="2" s="1"/>
  <c r="H73" i="2"/>
  <c r="G73" i="2"/>
  <c r="F73" i="2" s="1"/>
  <c r="F68" i="2"/>
  <c r="K66" i="2"/>
  <c r="J66" i="2"/>
  <c r="I66" i="2"/>
  <c r="H66" i="2"/>
  <c r="G66" i="2"/>
  <c r="F66" i="2"/>
  <c r="K64" i="2"/>
  <c r="J64" i="2"/>
  <c r="I64" i="2"/>
  <c r="H64" i="2"/>
  <c r="G64" i="2"/>
  <c r="F64" i="2"/>
  <c r="K63" i="2"/>
  <c r="J63" i="2"/>
  <c r="I63" i="2"/>
  <c r="H63" i="2"/>
  <c r="G63" i="2"/>
  <c r="F63" i="2"/>
  <c r="K62" i="2"/>
  <c r="J62" i="2"/>
  <c r="I62" i="2"/>
  <c r="H62" i="2"/>
  <c r="G62" i="2"/>
  <c r="F62" i="2"/>
  <c r="K61" i="2"/>
  <c r="J61" i="2"/>
  <c r="I61" i="2"/>
  <c r="H61" i="2"/>
  <c r="G61" i="2"/>
  <c r="F61" i="2"/>
  <c r="K60" i="2"/>
  <c r="J60" i="2"/>
  <c r="I60" i="2"/>
  <c r="H60" i="2"/>
  <c r="G60" i="2"/>
  <c r="F60" i="2"/>
  <c r="K59" i="2"/>
  <c r="J59" i="2"/>
  <c r="H59" i="2"/>
  <c r="F53" i="2"/>
  <c r="K51" i="2"/>
  <c r="J51" i="2"/>
  <c r="I51" i="2"/>
  <c r="H51" i="2"/>
  <c r="G51" i="2"/>
  <c r="F51" i="2" s="1"/>
  <c r="F46" i="2"/>
  <c r="K44" i="2"/>
  <c r="J44" i="2"/>
  <c r="I44" i="2"/>
  <c r="H44" i="2"/>
  <c r="G44" i="2"/>
  <c r="F44" i="2"/>
  <c r="K37" i="2"/>
  <c r="K16" i="2" s="1"/>
  <c r="J37" i="2"/>
  <c r="I37" i="2"/>
  <c r="I16" i="2" s="1"/>
  <c r="H37" i="2"/>
  <c r="G37" i="2"/>
  <c r="F37" i="2" s="1"/>
  <c r="F32" i="2"/>
  <c r="K30" i="2"/>
  <c r="J30" i="2"/>
  <c r="I30" i="2"/>
  <c r="H30" i="2"/>
  <c r="G30" i="2"/>
  <c r="F30" i="2"/>
  <c r="K21" i="2"/>
  <c r="J21" i="2"/>
  <c r="I21" i="2"/>
  <c r="H21" i="2"/>
  <c r="G21" i="2"/>
  <c r="F21" i="2"/>
  <c r="K20" i="2"/>
  <c r="J20" i="2"/>
  <c r="I20" i="2"/>
  <c r="H20" i="2"/>
  <c r="G20" i="2"/>
  <c r="F20" i="2"/>
  <c r="K19" i="2"/>
  <c r="J19" i="2"/>
  <c r="I19" i="2"/>
  <c r="H19" i="2"/>
  <c r="G19" i="2"/>
  <c r="F19" i="2"/>
  <c r="K18" i="2"/>
  <c r="J18" i="2"/>
  <c r="I18" i="2"/>
  <c r="H18" i="2"/>
  <c r="G18" i="2"/>
  <c r="F18" i="2"/>
  <c r="K17" i="2"/>
  <c r="J17" i="2"/>
  <c r="I17" i="2"/>
  <c r="H17" i="2"/>
  <c r="G17" i="2"/>
  <c r="F17" i="2"/>
  <c r="J16" i="2"/>
  <c r="H16" i="2"/>
  <c r="K14" i="2"/>
  <c r="J14" i="2"/>
  <c r="I14" i="2"/>
  <c r="H14" i="2"/>
  <c r="G14" i="2"/>
  <c r="F14" i="2"/>
  <c r="K13" i="2"/>
  <c r="J13" i="2"/>
  <c r="I13" i="2"/>
  <c r="H13" i="2"/>
  <c r="G13" i="2"/>
  <c r="F13" i="2"/>
  <c r="K12" i="2"/>
  <c r="J12" i="2"/>
  <c r="I12" i="2"/>
  <c r="H12" i="2"/>
  <c r="G12" i="2"/>
  <c r="F12" i="2"/>
  <c r="J11" i="2"/>
  <c r="H11" i="2"/>
  <c r="J10" i="2"/>
  <c r="H10" i="2"/>
  <c r="J9" i="2"/>
  <c r="H9" i="2"/>
  <c r="F87" i="2" l="1"/>
  <c r="I9" i="2"/>
  <c r="K9" i="2"/>
  <c r="G10" i="2"/>
  <c r="G11" i="2"/>
  <c r="F11" i="2" s="1"/>
  <c r="G16" i="2"/>
  <c r="F16" i="2" s="1"/>
  <c r="G59" i="2"/>
  <c r="F59" i="2" s="1"/>
  <c r="G9" i="2" l="1"/>
  <c r="F9" i="2" s="1"/>
  <c r="F10" i="2"/>
</calcChain>
</file>

<file path=xl/sharedStrings.xml><?xml version="1.0" encoding="utf-8"?>
<sst xmlns="http://schemas.openxmlformats.org/spreadsheetml/2006/main" count="358" uniqueCount="144">
  <si>
    <t xml:space="preserve">"Приложение 1 к государственной программе Камчатского края "Охрана окружающей среды, воспроизводство и использование природных ресурсов в Камчатском крае на 2016 – 2020 годы"                       </t>
  </si>
  <si>
    <t>Сведения</t>
  </si>
  <si>
    <t>о показателях (индикаторах) государственной программы и подпрограмм государственной программы и их значениях</t>
  </si>
  <si>
    <t>№
п/п</t>
  </si>
  <si>
    <t>Показатель
(индикатор)
(наименование)</t>
  </si>
  <si>
    <t>Ед. изм.</t>
  </si>
  <si>
    <t>Значения показателей</t>
  </si>
  <si>
    <t xml:space="preserve">                                                                                                                                              2013
(базовое значение)</t>
  </si>
  <si>
    <t xml:space="preserve">                   2014
</t>
  </si>
  <si>
    <t xml:space="preserve">                      2015
     </t>
  </si>
  <si>
    <t>Государственная программа</t>
  </si>
  <si>
    <t>1</t>
  </si>
  <si>
    <t>Доля ООПТ регионального значения для которых уточнены (установлены) границы</t>
  </si>
  <si>
    <t>%</t>
  </si>
  <si>
    <t>х</t>
  </si>
  <si>
    <t>2</t>
  </si>
  <si>
    <t>Прирост промышленных запасов общераспространённых полезных ископаемых (строительный камень)</t>
  </si>
  <si>
    <t>млн. м3</t>
  </si>
  <si>
    <t>3</t>
  </si>
  <si>
    <t>Прирост промышленных запасов общераспростра-нённых полезных ископаемых: песчано-гравийная смесь</t>
  </si>
  <si>
    <t>4</t>
  </si>
  <si>
    <t>Количество месторождений питьевых подземных вод</t>
  </si>
  <si>
    <t>шт</t>
  </si>
  <si>
    <t>5</t>
  </si>
  <si>
    <t>Объем доходов федерального бюджета от платы за пользование водными объектами</t>
  </si>
  <si>
    <t>тыс. руб.</t>
  </si>
  <si>
    <t>6</t>
  </si>
  <si>
    <t xml:space="preserve">Доля полигонов ТБО, введенных в эксплуатацию, к общему количеству  полигонов ТБО, запланированных к строительству </t>
  </si>
  <si>
    <t>Подпрограмма 1 "Охрана окружающей среды и обеспечение экологической безопасности в Камчатском крае"</t>
  </si>
  <si>
    <t>1.1.</t>
  </si>
  <si>
    <t>Разработка радиационно-гигиенического паспорта территории Камчатского края</t>
  </si>
  <si>
    <t>ед.</t>
  </si>
  <si>
    <t>1.2.</t>
  </si>
  <si>
    <t>1.3.</t>
  </si>
  <si>
    <t>Тиражирование актуализированной Красной книги Камчатского края</t>
  </si>
  <si>
    <t xml:space="preserve"> </t>
  </si>
  <si>
    <t>1.4.</t>
  </si>
  <si>
    <t>Количество мероприятий, связанных с информированием населения о состоянии окружающей среды</t>
  </si>
  <si>
    <t>Подпрограмма 2 "Развитие и использование минерально-сырьевой базы Камчатского края"</t>
  </si>
  <si>
    <t>2.1.</t>
  </si>
  <si>
    <t xml:space="preserve">Количество месторождений общераспространённых полезных ископаемых </t>
  </si>
  <si>
    <t>2.2.</t>
  </si>
  <si>
    <t xml:space="preserve">Прирост промышленных запасов общераспростра-нённых полезных ископаемых: строительный камень </t>
  </si>
  <si>
    <t>2.3.</t>
  </si>
  <si>
    <t>2.4.</t>
  </si>
  <si>
    <t>2.5.</t>
  </si>
  <si>
    <t xml:space="preserve">Количество населённых пунктов Камчатского края обеспеченных оценёнными запасами питьевых подземных вод надлежащего качества по итогам реализации подпрограммы
</t>
  </si>
  <si>
    <t>Подпрограмма  3 "Использование и охрана водных объектов в Камчатском крае"</t>
  </si>
  <si>
    <t>3.1.</t>
  </si>
  <si>
    <t>Доля водопользователей, получивших право пользования водным объектом</t>
  </si>
  <si>
    <t>79,8</t>
  </si>
  <si>
    <t>88,2</t>
  </si>
  <si>
    <t>89,84</t>
  </si>
  <si>
    <t>100</t>
  </si>
  <si>
    <t>3.2.</t>
  </si>
  <si>
    <t>Доля установленных, (нанесенных на землеустроительные карты) водоохранных зон водных объектов в протяженности береговой линии, требующей установления водоохранных зон (участков водных объектов, испытывающих антропогенное воздействие)</t>
  </si>
  <si>
    <t>3.3.</t>
  </si>
  <si>
    <t>Доля вынесенных в натуру водоохранных зон и прибрежных защитных полос в общей протяженности установленных (нанесенных на землеустроительные карты) водоохранных зон</t>
  </si>
  <si>
    <t>3.4.</t>
  </si>
  <si>
    <t>Протяженность новых и реконструированных сооружений инженерной защиты и берегоукрепления</t>
  </si>
  <si>
    <t>км</t>
  </si>
  <si>
    <t>3.5.</t>
  </si>
  <si>
    <t>Доля протяженности участков русел рек, на которых осуществлены работы по оптимизации их пропускной способности, к общей протяженности участков русел рек, нуждающихся в увеличении пропускной способности</t>
  </si>
  <si>
    <t>Подпрограмма 4 "Обращение с отходами производства и потребления в Камчатском крае"</t>
  </si>
  <si>
    <t>4.1.</t>
  </si>
  <si>
    <t>Количество изданных нормативных правовых актов в области обращения с отходами</t>
  </si>
  <si>
    <t>4.2.</t>
  </si>
  <si>
    <t>Количество разработанных проектных документаций на строительство объектов размещения отходов производства и потребления</t>
  </si>
  <si>
    <t>4.3.</t>
  </si>
  <si>
    <t>Общая площадь земель занятых несанкционированными свалками</t>
  </si>
  <si>
    <t>м2</t>
  </si>
  <si>
    <t xml:space="preserve">                      137 9846,5
</t>
  </si>
  <si>
    <t xml:space="preserve">               1464701,5 
</t>
  </si>
  <si>
    <t xml:space="preserve">                      841 047,5 
</t>
  </si>
  <si>
    <t>4.4.</t>
  </si>
  <si>
    <t>4.5.</t>
  </si>
  <si>
    <t>Доля утилизированных (использованных) твердых бытовых отходов в общем объеме образованных твердых отходов</t>
  </si>
  <si>
    <t>4.6.</t>
  </si>
  <si>
    <t>Количество объектов внесенных в государственный реестр размещения отходов (ГРОРО)</t>
  </si>
  <si>
    <t>4.7.</t>
  </si>
  <si>
    <t>Доля обезвреженных твердых бытовых отходов в общем объеме образованных твердых отходов</t>
  </si>
  <si>
    <t>".</t>
  </si>
  <si>
    <t>№ п/п</t>
  </si>
  <si>
    <t>Наименование государственной программы / подпрограммы / мероприятия</t>
  </si>
  <si>
    <t xml:space="preserve">Код бюджетной классификации </t>
  </si>
  <si>
    <t>Объем средств на реализацию программы</t>
  </si>
  <si>
    <t>ГРБС</t>
  </si>
  <si>
    <t xml:space="preserve">ЦСР </t>
  </si>
  <si>
    <t>ВСЕГО</t>
  </si>
  <si>
    <t>год</t>
  </si>
  <si>
    <t>год + 1</t>
  </si>
  <si>
    <t>год + 2</t>
  </si>
  <si>
    <t>год + 3</t>
  </si>
  <si>
    <t>год + 4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</si>
  <si>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 на 2016-2020 годы"</t>
  </si>
  <si>
    <t>Всего, в том числе: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</si>
  <si>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</si>
  <si>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</si>
  <si>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</si>
  <si>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за счет средств внебюджетных фондов</t>
  </si>
  <si>
    <t>за счет средств внебюджетных источников</t>
  </si>
  <si>
    <t xml:space="preserve">Кроме того, планируемые объемы обязательств федерального бюджета </t>
  </si>
  <si>
    <t>1.</t>
  </si>
  <si>
    <t>Кроме того, планируемые объемы обязательств федерального бюджета</t>
  </si>
  <si>
    <t>Совершенствование нормативно-правового и методического обеспечения в области охраны окружающей среды</t>
  </si>
  <si>
    <t>Осуществление государственного экологического мониторинга</t>
  </si>
  <si>
    <t>808</t>
  </si>
  <si>
    <t>1210209990</t>
  </si>
  <si>
    <t>Поддержка и развитие особо охраняемых природных территорий регионального значения в Камчатском крае</t>
  </si>
  <si>
    <t>1210309990</t>
  </si>
  <si>
    <t>Формирование экологической культуры населения Камчатского края</t>
  </si>
  <si>
    <t>1210409990</t>
  </si>
  <si>
    <t>1.5.</t>
  </si>
  <si>
    <t>Обеспечение деятельности (оказание услуг) подведомственных учреждений</t>
  </si>
  <si>
    <t>1210510140</t>
  </si>
  <si>
    <t>2.</t>
  </si>
  <si>
    <t>Оценка современного состояния разведанных запасов и прогнозных ресурсов общераспространенных полезных ископаемых и условий их освоения на территории Камчатского края</t>
  </si>
  <si>
    <t>Обеспечение снабжения населения и объектов промышленности ресурсами пресных вод</t>
  </si>
  <si>
    <t>Формирование системы комплексного мониторинга состояния минерально-сырьевых ресурсов и окружающей среды</t>
  </si>
  <si>
    <t>3.</t>
  </si>
  <si>
    <t>Подпрограмма 3 "Использование и охрана водных объектов в Камчатском крае"</t>
  </si>
  <si>
    <t>Осуществление полномочий Российской Федерации по предоставлению водных объектов или их частей, находящихся в федеральной собственности и расположенных на территории Камчатского края, в пользование на основании договоров водопользования и решений о предоставлении водных объектов в пользование</t>
  </si>
  <si>
    <t>Осуществление мер по предотвращению негативного воздействия вод и ликвидации его последствий в отношении водных объектов, находящихся в федеральной собственности и расположенных на территории Камчатского края</t>
  </si>
  <si>
    <t xml:space="preserve">        </t>
  </si>
  <si>
    <t>Осуществление мер  по охране водных объектов или их частей, находящихся в федеральной собственности и расположенных на территории Камчатского края</t>
  </si>
  <si>
    <t>1230309990</t>
  </si>
  <si>
    <t>4.</t>
  </si>
  <si>
    <t>Кроме того планируемые объемы обязательств федерального бюджета</t>
  </si>
  <si>
    <t>Разработка нормативных правовых актов в области обращения с отходами производства и потребления</t>
  </si>
  <si>
    <t>1240109990</t>
  </si>
  <si>
    <t>Разработка проектных документаций на строительство объектов размещения отходов производства и потребления</t>
  </si>
  <si>
    <t>1240210130</t>
  </si>
  <si>
    <t>за счет средств  внебюджетных источников</t>
  </si>
  <si>
    <t>Строительство, реконструкция объектов размещения отходов производства и потребления</t>
  </si>
  <si>
    <t>1240310130</t>
  </si>
  <si>
    <t>Приобретение, доставка и монтаж установок термического уничтожения отходов (инсинераторов)  для отдаленных и малонаселенных муниципальных районов Камчатского края</t>
  </si>
  <si>
    <t>1240410130</t>
  </si>
  <si>
    <t>5.</t>
  </si>
  <si>
    <t xml:space="preserve">Подпрограмма 5 "Обеспечение реализации Государственной программы" </t>
  </si>
  <si>
    <t>5.1.</t>
  </si>
  <si>
    <t>Обеспечение деятельности Министерства природных ресурсов и экологии Камчатского края</t>
  </si>
  <si>
    <t>5. Приложение 5 к Программе изложить в следующей редакции:</t>
  </si>
  <si>
    <t>"Приложение 5 к государственной программе Камчатского края  "Охрана окружающей среды, воспроизводство и использование природных ресурсов в Камчатском крае на 2016-2020 годы"</t>
  </si>
  <si>
    <t>Финансовое обеспечение реализации государственной программы Камчатского края "Охрана окружающей среды, воспроизводство и использование природных ресурсов в Камчатском крае 2016-2020"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</si>
</sst>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justify" vertical="top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justify" vertical="top"/>
    </xf>
    <xf numFmtId="0" fontId="3" fillId="2" borderId="0" xfId="0" applyFont="1" applyFill="1" applyAlignment="1">
      <alignment horizontal="right"/>
    </xf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horizontal="justify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 applyAlignment="1">
      <alignment horizontal="justify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166" fontId="8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49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top"/>
    </xf>
    <xf numFmtId="166" fontId="8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left" vertical="top"/>
    </xf>
    <xf numFmtId="166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49" fontId="8" fillId="2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justify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justify" wrapText="1"/>
    </xf>
    <xf numFmtId="0" fontId="0" fillId="0" borderId="0" xfId="0" applyAlignment="1">
      <alignment horizontal="justify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justify" vertical="top" wrapText="1"/>
    </xf>
    <xf numFmtId="0" fontId="8" fillId="2" borderId="7" xfId="0" applyFont="1" applyFill="1" applyBorder="1" applyAlignment="1">
      <alignment horizontal="justify" vertical="top" wrapText="1"/>
    </xf>
    <xf numFmtId="0" fontId="8" fillId="2" borderId="6" xfId="0" applyFont="1" applyFill="1" applyBorder="1" applyAlignment="1">
      <alignment horizontal="justify" vertical="top" wrapText="1"/>
    </xf>
    <xf numFmtId="166" fontId="2" fillId="2" borderId="2" xfId="0" applyNumberFormat="1" applyFont="1" applyFill="1" applyBorder="1" applyAlignment="1">
      <alignment horizontal="center" vertical="top"/>
    </xf>
    <xf numFmtId="166" fontId="2" fillId="2" borderId="6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49" fontId="8" fillId="2" borderId="2" xfId="0" applyNumberFormat="1" applyFont="1" applyFill="1" applyBorder="1" applyAlignment="1">
      <alignment vertical="top" wrapText="1"/>
    </xf>
    <xf numFmtId="49" fontId="8" fillId="2" borderId="7" xfId="0" applyNumberFormat="1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horizontal="justify" wrapText="1"/>
    </xf>
    <xf numFmtId="0" fontId="1" fillId="2" borderId="0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zoomScale="60" zoomScaleNormal="100" workbookViewId="0">
      <selection activeCell="N9" sqref="N9"/>
    </sheetView>
  </sheetViews>
  <sheetFormatPr defaultColWidth="11.6640625" defaultRowHeight="13.2" x14ac:dyDescent="0.25"/>
  <cols>
    <col min="1" max="1" width="11.6640625" style="4"/>
    <col min="2" max="2" width="30.6640625" style="35" customWidth="1"/>
    <col min="3" max="3" width="11.6640625" style="4"/>
    <col min="4" max="7" width="15.109375" style="4" customWidth="1"/>
    <col min="8" max="8" width="11.5546875" style="4" customWidth="1"/>
    <col min="9" max="11" width="15.109375" style="4" customWidth="1"/>
    <col min="12" max="257" width="11.6640625" style="4"/>
    <col min="258" max="258" width="30.6640625" style="4" customWidth="1"/>
    <col min="259" max="259" width="11.6640625" style="4"/>
    <col min="260" max="263" width="15.109375" style="4" customWidth="1"/>
    <col min="264" max="264" width="11.5546875" style="4" customWidth="1"/>
    <col min="265" max="267" width="15.109375" style="4" customWidth="1"/>
    <col min="268" max="513" width="11.6640625" style="4"/>
    <col min="514" max="514" width="30.6640625" style="4" customWidth="1"/>
    <col min="515" max="515" width="11.6640625" style="4"/>
    <col min="516" max="519" width="15.109375" style="4" customWidth="1"/>
    <col min="520" max="520" width="11.5546875" style="4" customWidth="1"/>
    <col min="521" max="523" width="15.109375" style="4" customWidth="1"/>
    <col min="524" max="769" width="11.6640625" style="4"/>
    <col min="770" max="770" width="30.6640625" style="4" customWidth="1"/>
    <col min="771" max="771" width="11.6640625" style="4"/>
    <col min="772" max="775" width="15.109375" style="4" customWidth="1"/>
    <col min="776" max="776" width="11.5546875" style="4" customWidth="1"/>
    <col min="777" max="779" width="15.109375" style="4" customWidth="1"/>
    <col min="780" max="1025" width="11.6640625" style="4"/>
    <col min="1026" max="1026" width="30.6640625" style="4" customWidth="1"/>
    <col min="1027" max="1027" width="11.6640625" style="4"/>
    <col min="1028" max="1031" width="15.109375" style="4" customWidth="1"/>
    <col min="1032" max="1032" width="11.5546875" style="4" customWidth="1"/>
    <col min="1033" max="1035" width="15.109375" style="4" customWidth="1"/>
    <col min="1036" max="1281" width="11.6640625" style="4"/>
    <col min="1282" max="1282" width="30.6640625" style="4" customWidth="1"/>
    <col min="1283" max="1283" width="11.6640625" style="4"/>
    <col min="1284" max="1287" width="15.109375" style="4" customWidth="1"/>
    <col min="1288" max="1288" width="11.5546875" style="4" customWidth="1"/>
    <col min="1289" max="1291" width="15.109375" style="4" customWidth="1"/>
    <col min="1292" max="1537" width="11.6640625" style="4"/>
    <col min="1538" max="1538" width="30.6640625" style="4" customWidth="1"/>
    <col min="1539" max="1539" width="11.6640625" style="4"/>
    <col min="1540" max="1543" width="15.109375" style="4" customWidth="1"/>
    <col min="1544" max="1544" width="11.5546875" style="4" customWidth="1"/>
    <col min="1545" max="1547" width="15.109375" style="4" customWidth="1"/>
    <col min="1548" max="1793" width="11.6640625" style="4"/>
    <col min="1794" max="1794" width="30.6640625" style="4" customWidth="1"/>
    <col min="1795" max="1795" width="11.6640625" style="4"/>
    <col min="1796" max="1799" width="15.109375" style="4" customWidth="1"/>
    <col min="1800" max="1800" width="11.5546875" style="4" customWidth="1"/>
    <col min="1801" max="1803" width="15.109375" style="4" customWidth="1"/>
    <col min="1804" max="2049" width="11.6640625" style="4"/>
    <col min="2050" max="2050" width="30.6640625" style="4" customWidth="1"/>
    <col min="2051" max="2051" width="11.6640625" style="4"/>
    <col min="2052" max="2055" width="15.109375" style="4" customWidth="1"/>
    <col min="2056" max="2056" width="11.5546875" style="4" customWidth="1"/>
    <col min="2057" max="2059" width="15.109375" style="4" customWidth="1"/>
    <col min="2060" max="2305" width="11.6640625" style="4"/>
    <col min="2306" max="2306" width="30.6640625" style="4" customWidth="1"/>
    <col min="2307" max="2307" width="11.6640625" style="4"/>
    <col min="2308" max="2311" width="15.109375" style="4" customWidth="1"/>
    <col min="2312" max="2312" width="11.5546875" style="4" customWidth="1"/>
    <col min="2313" max="2315" width="15.109375" style="4" customWidth="1"/>
    <col min="2316" max="2561" width="11.6640625" style="4"/>
    <col min="2562" max="2562" width="30.6640625" style="4" customWidth="1"/>
    <col min="2563" max="2563" width="11.6640625" style="4"/>
    <col min="2564" max="2567" width="15.109375" style="4" customWidth="1"/>
    <col min="2568" max="2568" width="11.5546875" style="4" customWidth="1"/>
    <col min="2569" max="2571" width="15.109375" style="4" customWidth="1"/>
    <col min="2572" max="2817" width="11.6640625" style="4"/>
    <col min="2818" max="2818" width="30.6640625" style="4" customWidth="1"/>
    <col min="2819" max="2819" width="11.6640625" style="4"/>
    <col min="2820" max="2823" width="15.109375" style="4" customWidth="1"/>
    <col min="2824" max="2824" width="11.5546875" style="4" customWidth="1"/>
    <col min="2825" max="2827" width="15.109375" style="4" customWidth="1"/>
    <col min="2828" max="3073" width="11.6640625" style="4"/>
    <col min="3074" max="3074" width="30.6640625" style="4" customWidth="1"/>
    <col min="3075" max="3075" width="11.6640625" style="4"/>
    <col min="3076" max="3079" width="15.109375" style="4" customWidth="1"/>
    <col min="3080" max="3080" width="11.5546875" style="4" customWidth="1"/>
    <col min="3081" max="3083" width="15.109375" style="4" customWidth="1"/>
    <col min="3084" max="3329" width="11.6640625" style="4"/>
    <col min="3330" max="3330" width="30.6640625" style="4" customWidth="1"/>
    <col min="3331" max="3331" width="11.6640625" style="4"/>
    <col min="3332" max="3335" width="15.109375" style="4" customWidth="1"/>
    <col min="3336" max="3336" width="11.5546875" style="4" customWidth="1"/>
    <col min="3337" max="3339" width="15.109375" style="4" customWidth="1"/>
    <col min="3340" max="3585" width="11.6640625" style="4"/>
    <col min="3586" max="3586" width="30.6640625" style="4" customWidth="1"/>
    <col min="3587" max="3587" width="11.6640625" style="4"/>
    <col min="3588" max="3591" width="15.109375" style="4" customWidth="1"/>
    <col min="3592" max="3592" width="11.5546875" style="4" customWidth="1"/>
    <col min="3593" max="3595" width="15.109375" style="4" customWidth="1"/>
    <col min="3596" max="3841" width="11.6640625" style="4"/>
    <col min="3842" max="3842" width="30.6640625" style="4" customWidth="1"/>
    <col min="3843" max="3843" width="11.6640625" style="4"/>
    <col min="3844" max="3847" width="15.109375" style="4" customWidth="1"/>
    <col min="3848" max="3848" width="11.5546875" style="4" customWidth="1"/>
    <col min="3849" max="3851" width="15.109375" style="4" customWidth="1"/>
    <col min="3852" max="4097" width="11.6640625" style="4"/>
    <col min="4098" max="4098" width="30.6640625" style="4" customWidth="1"/>
    <col min="4099" max="4099" width="11.6640625" style="4"/>
    <col min="4100" max="4103" width="15.109375" style="4" customWidth="1"/>
    <col min="4104" max="4104" width="11.5546875" style="4" customWidth="1"/>
    <col min="4105" max="4107" width="15.109375" style="4" customWidth="1"/>
    <col min="4108" max="4353" width="11.6640625" style="4"/>
    <col min="4354" max="4354" width="30.6640625" style="4" customWidth="1"/>
    <col min="4355" max="4355" width="11.6640625" style="4"/>
    <col min="4356" max="4359" width="15.109375" style="4" customWidth="1"/>
    <col min="4360" max="4360" width="11.5546875" style="4" customWidth="1"/>
    <col min="4361" max="4363" width="15.109375" style="4" customWidth="1"/>
    <col min="4364" max="4609" width="11.6640625" style="4"/>
    <col min="4610" max="4610" width="30.6640625" style="4" customWidth="1"/>
    <col min="4611" max="4611" width="11.6640625" style="4"/>
    <col min="4612" max="4615" width="15.109375" style="4" customWidth="1"/>
    <col min="4616" max="4616" width="11.5546875" style="4" customWidth="1"/>
    <col min="4617" max="4619" width="15.109375" style="4" customWidth="1"/>
    <col min="4620" max="4865" width="11.6640625" style="4"/>
    <col min="4866" max="4866" width="30.6640625" style="4" customWidth="1"/>
    <col min="4867" max="4867" width="11.6640625" style="4"/>
    <col min="4868" max="4871" width="15.109375" style="4" customWidth="1"/>
    <col min="4872" max="4872" width="11.5546875" style="4" customWidth="1"/>
    <col min="4873" max="4875" width="15.109375" style="4" customWidth="1"/>
    <col min="4876" max="5121" width="11.6640625" style="4"/>
    <col min="5122" max="5122" width="30.6640625" style="4" customWidth="1"/>
    <col min="5123" max="5123" width="11.6640625" style="4"/>
    <col min="5124" max="5127" width="15.109375" style="4" customWidth="1"/>
    <col min="5128" max="5128" width="11.5546875" style="4" customWidth="1"/>
    <col min="5129" max="5131" width="15.109375" style="4" customWidth="1"/>
    <col min="5132" max="5377" width="11.6640625" style="4"/>
    <col min="5378" max="5378" width="30.6640625" style="4" customWidth="1"/>
    <col min="5379" max="5379" width="11.6640625" style="4"/>
    <col min="5380" max="5383" width="15.109375" style="4" customWidth="1"/>
    <col min="5384" max="5384" width="11.5546875" style="4" customWidth="1"/>
    <col min="5385" max="5387" width="15.109375" style="4" customWidth="1"/>
    <col min="5388" max="5633" width="11.6640625" style="4"/>
    <col min="5634" max="5634" width="30.6640625" style="4" customWidth="1"/>
    <col min="5635" max="5635" width="11.6640625" style="4"/>
    <col min="5636" max="5639" width="15.109375" style="4" customWidth="1"/>
    <col min="5640" max="5640" width="11.5546875" style="4" customWidth="1"/>
    <col min="5641" max="5643" width="15.109375" style="4" customWidth="1"/>
    <col min="5644" max="5889" width="11.6640625" style="4"/>
    <col min="5890" max="5890" width="30.6640625" style="4" customWidth="1"/>
    <col min="5891" max="5891" width="11.6640625" style="4"/>
    <col min="5892" max="5895" width="15.109375" style="4" customWidth="1"/>
    <col min="5896" max="5896" width="11.5546875" style="4" customWidth="1"/>
    <col min="5897" max="5899" width="15.109375" style="4" customWidth="1"/>
    <col min="5900" max="6145" width="11.6640625" style="4"/>
    <col min="6146" max="6146" width="30.6640625" style="4" customWidth="1"/>
    <col min="6147" max="6147" width="11.6640625" style="4"/>
    <col min="6148" max="6151" width="15.109375" style="4" customWidth="1"/>
    <col min="6152" max="6152" width="11.5546875" style="4" customWidth="1"/>
    <col min="6153" max="6155" width="15.109375" style="4" customWidth="1"/>
    <col min="6156" max="6401" width="11.6640625" style="4"/>
    <col min="6402" max="6402" width="30.6640625" style="4" customWidth="1"/>
    <col min="6403" max="6403" width="11.6640625" style="4"/>
    <col min="6404" max="6407" width="15.109375" style="4" customWidth="1"/>
    <col min="6408" max="6408" width="11.5546875" style="4" customWidth="1"/>
    <col min="6409" max="6411" width="15.109375" style="4" customWidth="1"/>
    <col min="6412" max="6657" width="11.6640625" style="4"/>
    <col min="6658" max="6658" width="30.6640625" style="4" customWidth="1"/>
    <col min="6659" max="6659" width="11.6640625" style="4"/>
    <col min="6660" max="6663" width="15.109375" style="4" customWidth="1"/>
    <col min="6664" max="6664" width="11.5546875" style="4" customWidth="1"/>
    <col min="6665" max="6667" width="15.109375" style="4" customWidth="1"/>
    <col min="6668" max="6913" width="11.6640625" style="4"/>
    <col min="6914" max="6914" width="30.6640625" style="4" customWidth="1"/>
    <col min="6915" max="6915" width="11.6640625" style="4"/>
    <col min="6916" max="6919" width="15.109375" style="4" customWidth="1"/>
    <col min="6920" max="6920" width="11.5546875" style="4" customWidth="1"/>
    <col min="6921" max="6923" width="15.109375" style="4" customWidth="1"/>
    <col min="6924" max="7169" width="11.6640625" style="4"/>
    <col min="7170" max="7170" width="30.6640625" style="4" customWidth="1"/>
    <col min="7171" max="7171" width="11.6640625" style="4"/>
    <col min="7172" max="7175" width="15.109375" style="4" customWidth="1"/>
    <col min="7176" max="7176" width="11.5546875" style="4" customWidth="1"/>
    <col min="7177" max="7179" width="15.109375" style="4" customWidth="1"/>
    <col min="7180" max="7425" width="11.6640625" style="4"/>
    <col min="7426" max="7426" width="30.6640625" style="4" customWidth="1"/>
    <col min="7427" max="7427" width="11.6640625" style="4"/>
    <col min="7428" max="7431" width="15.109375" style="4" customWidth="1"/>
    <col min="7432" max="7432" width="11.5546875" style="4" customWidth="1"/>
    <col min="7433" max="7435" width="15.109375" style="4" customWidth="1"/>
    <col min="7436" max="7681" width="11.6640625" style="4"/>
    <col min="7682" max="7682" width="30.6640625" style="4" customWidth="1"/>
    <col min="7683" max="7683" width="11.6640625" style="4"/>
    <col min="7684" max="7687" width="15.109375" style="4" customWidth="1"/>
    <col min="7688" max="7688" width="11.5546875" style="4" customWidth="1"/>
    <col min="7689" max="7691" width="15.109375" style="4" customWidth="1"/>
    <col min="7692" max="7937" width="11.6640625" style="4"/>
    <col min="7938" max="7938" width="30.6640625" style="4" customWidth="1"/>
    <col min="7939" max="7939" width="11.6640625" style="4"/>
    <col min="7940" max="7943" width="15.109375" style="4" customWidth="1"/>
    <col min="7944" max="7944" width="11.5546875" style="4" customWidth="1"/>
    <col min="7945" max="7947" width="15.109375" style="4" customWidth="1"/>
    <col min="7948" max="8193" width="11.6640625" style="4"/>
    <col min="8194" max="8194" width="30.6640625" style="4" customWidth="1"/>
    <col min="8195" max="8195" width="11.6640625" style="4"/>
    <col min="8196" max="8199" width="15.109375" style="4" customWidth="1"/>
    <col min="8200" max="8200" width="11.5546875" style="4" customWidth="1"/>
    <col min="8201" max="8203" width="15.109375" style="4" customWidth="1"/>
    <col min="8204" max="8449" width="11.6640625" style="4"/>
    <col min="8450" max="8450" width="30.6640625" style="4" customWidth="1"/>
    <col min="8451" max="8451" width="11.6640625" style="4"/>
    <col min="8452" max="8455" width="15.109375" style="4" customWidth="1"/>
    <col min="8456" max="8456" width="11.5546875" style="4" customWidth="1"/>
    <col min="8457" max="8459" width="15.109375" style="4" customWidth="1"/>
    <col min="8460" max="8705" width="11.6640625" style="4"/>
    <col min="8706" max="8706" width="30.6640625" style="4" customWidth="1"/>
    <col min="8707" max="8707" width="11.6640625" style="4"/>
    <col min="8708" max="8711" width="15.109375" style="4" customWidth="1"/>
    <col min="8712" max="8712" width="11.5546875" style="4" customWidth="1"/>
    <col min="8713" max="8715" width="15.109375" style="4" customWidth="1"/>
    <col min="8716" max="8961" width="11.6640625" style="4"/>
    <col min="8962" max="8962" width="30.6640625" style="4" customWidth="1"/>
    <col min="8963" max="8963" width="11.6640625" style="4"/>
    <col min="8964" max="8967" width="15.109375" style="4" customWidth="1"/>
    <col min="8968" max="8968" width="11.5546875" style="4" customWidth="1"/>
    <col min="8969" max="8971" width="15.109375" style="4" customWidth="1"/>
    <col min="8972" max="9217" width="11.6640625" style="4"/>
    <col min="9218" max="9218" width="30.6640625" style="4" customWidth="1"/>
    <col min="9219" max="9219" width="11.6640625" style="4"/>
    <col min="9220" max="9223" width="15.109375" style="4" customWidth="1"/>
    <col min="9224" max="9224" width="11.5546875" style="4" customWidth="1"/>
    <col min="9225" max="9227" width="15.109375" style="4" customWidth="1"/>
    <col min="9228" max="9473" width="11.6640625" style="4"/>
    <col min="9474" max="9474" width="30.6640625" style="4" customWidth="1"/>
    <col min="9475" max="9475" width="11.6640625" style="4"/>
    <col min="9476" max="9479" width="15.109375" style="4" customWidth="1"/>
    <col min="9480" max="9480" width="11.5546875" style="4" customWidth="1"/>
    <col min="9481" max="9483" width="15.109375" style="4" customWidth="1"/>
    <col min="9484" max="9729" width="11.6640625" style="4"/>
    <col min="9730" max="9730" width="30.6640625" style="4" customWidth="1"/>
    <col min="9731" max="9731" width="11.6640625" style="4"/>
    <col min="9732" max="9735" width="15.109375" style="4" customWidth="1"/>
    <col min="9736" max="9736" width="11.5546875" style="4" customWidth="1"/>
    <col min="9737" max="9739" width="15.109375" style="4" customWidth="1"/>
    <col min="9740" max="9985" width="11.6640625" style="4"/>
    <col min="9986" max="9986" width="30.6640625" style="4" customWidth="1"/>
    <col min="9987" max="9987" width="11.6640625" style="4"/>
    <col min="9988" max="9991" width="15.109375" style="4" customWidth="1"/>
    <col min="9992" max="9992" width="11.5546875" style="4" customWidth="1"/>
    <col min="9993" max="9995" width="15.109375" style="4" customWidth="1"/>
    <col min="9996" max="10241" width="11.6640625" style="4"/>
    <col min="10242" max="10242" width="30.6640625" style="4" customWidth="1"/>
    <col min="10243" max="10243" width="11.6640625" style="4"/>
    <col min="10244" max="10247" width="15.109375" style="4" customWidth="1"/>
    <col min="10248" max="10248" width="11.5546875" style="4" customWidth="1"/>
    <col min="10249" max="10251" width="15.109375" style="4" customWidth="1"/>
    <col min="10252" max="10497" width="11.6640625" style="4"/>
    <col min="10498" max="10498" width="30.6640625" style="4" customWidth="1"/>
    <col min="10499" max="10499" width="11.6640625" style="4"/>
    <col min="10500" max="10503" width="15.109375" style="4" customWidth="1"/>
    <col min="10504" max="10504" width="11.5546875" style="4" customWidth="1"/>
    <col min="10505" max="10507" width="15.109375" style="4" customWidth="1"/>
    <col min="10508" max="10753" width="11.6640625" style="4"/>
    <col min="10754" max="10754" width="30.6640625" style="4" customWidth="1"/>
    <col min="10755" max="10755" width="11.6640625" style="4"/>
    <col min="10756" max="10759" width="15.109375" style="4" customWidth="1"/>
    <col min="10760" max="10760" width="11.5546875" style="4" customWidth="1"/>
    <col min="10761" max="10763" width="15.109375" style="4" customWidth="1"/>
    <col min="10764" max="11009" width="11.6640625" style="4"/>
    <col min="11010" max="11010" width="30.6640625" style="4" customWidth="1"/>
    <col min="11011" max="11011" width="11.6640625" style="4"/>
    <col min="11012" max="11015" width="15.109375" style="4" customWidth="1"/>
    <col min="11016" max="11016" width="11.5546875" style="4" customWidth="1"/>
    <col min="11017" max="11019" width="15.109375" style="4" customWidth="1"/>
    <col min="11020" max="11265" width="11.6640625" style="4"/>
    <col min="11266" max="11266" width="30.6640625" style="4" customWidth="1"/>
    <col min="11267" max="11267" width="11.6640625" style="4"/>
    <col min="11268" max="11271" width="15.109375" style="4" customWidth="1"/>
    <col min="11272" max="11272" width="11.5546875" style="4" customWidth="1"/>
    <col min="11273" max="11275" width="15.109375" style="4" customWidth="1"/>
    <col min="11276" max="11521" width="11.6640625" style="4"/>
    <col min="11522" max="11522" width="30.6640625" style="4" customWidth="1"/>
    <col min="11523" max="11523" width="11.6640625" style="4"/>
    <col min="11524" max="11527" width="15.109375" style="4" customWidth="1"/>
    <col min="11528" max="11528" width="11.5546875" style="4" customWidth="1"/>
    <col min="11529" max="11531" width="15.109375" style="4" customWidth="1"/>
    <col min="11532" max="11777" width="11.6640625" style="4"/>
    <col min="11778" max="11778" width="30.6640625" style="4" customWidth="1"/>
    <col min="11779" max="11779" width="11.6640625" style="4"/>
    <col min="11780" max="11783" width="15.109375" style="4" customWidth="1"/>
    <col min="11784" max="11784" width="11.5546875" style="4" customWidth="1"/>
    <col min="11785" max="11787" width="15.109375" style="4" customWidth="1"/>
    <col min="11788" max="12033" width="11.6640625" style="4"/>
    <col min="12034" max="12034" width="30.6640625" style="4" customWidth="1"/>
    <col min="12035" max="12035" width="11.6640625" style="4"/>
    <col min="12036" max="12039" width="15.109375" style="4" customWidth="1"/>
    <col min="12040" max="12040" width="11.5546875" style="4" customWidth="1"/>
    <col min="12041" max="12043" width="15.109375" style="4" customWidth="1"/>
    <col min="12044" max="12289" width="11.6640625" style="4"/>
    <col min="12290" max="12290" width="30.6640625" style="4" customWidth="1"/>
    <col min="12291" max="12291" width="11.6640625" style="4"/>
    <col min="12292" max="12295" width="15.109375" style="4" customWidth="1"/>
    <col min="12296" max="12296" width="11.5546875" style="4" customWidth="1"/>
    <col min="12297" max="12299" width="15.109375" style="4" customWidth="1"/>
    <col min="12300" max="12545" width="11.6640625" style="4"/>
    <col min="12546" max="12546" width="30.6640625" style="4" customWidth="1"/>
    <col min="12547" max="12547" width="11.6640625" style="4"/>
    <col min="12548" max="12551" width="15.109375" style="4" customWidth="1"/>
    <col min="12552" max="12552" width="11.5546875" style="4" customWidth="1"/>
    <col min="12553" max="12555" width="15.109375" style="4" customWidth="1"/>
    <col min="12556" max="12801" width="11.6640625" style="4"/>
    <col min="12802" max="12802" width="30.6640625" style="4" customWidth="1"/>
    <col min="12803" max="12803" width="11.6640625" style="4"/>
    <col min="12804" max="12807" width="15.109375" style="4" customWidth="1"/>
    <col min="12808" max="12808" width="11.5546875" style="4" customWidth="1"/>
    <col min="12809" max="12811" width="15.109375" style="4" customWidth="1"/>
    <col min="12812" max="13057" width="11.6640625" style="4"/>
    <col min="13058" max="13058" width="30.6640625" style="4" customWidth="1"/>
    <col min="13059" max="13059" width="11.6640625" style="4"/>
    <col min="13060" max="13063" width="15.109375" style="4" customWidth="1"/>
    <col min="13064" max="13064" width="11.5546875" style="4" customWidth="1"/>
    <col min="13065" max="13067" width="15.109375" style="4" customWidth="1"/>
    <col min="13068" max="13313" width="11.6640625" style="4"/>
    <col min="13314" max="13314" width="30.6640625" style="4" customWidth="1"/>
    <col min="13315" max="13315" width="11.6640625" style="4"/>
    <col min="13316" max="13319" width="15.109375" style="4" customWidth="1"/>
    <col min="13320" max="13320" width="11.5546875" style="4" customWidth="1"/>
    <col min="13321" max="13323" width="15.109375" style="4" customWidth="1"/>
    <col min="13324" max="13569" width="11.6640625" style="4"/>
    <col min="13570" max="13570" width="30.6640625" style="4" customWidth="1"/>
    <col min="13571" max="13571" width="11.6640625" style="4"/>
    <col min="13572" max="13575" width="15.109375" style="4" customWidth="1"/>
    <col min="13576" max="13576" width="11.5546875" style="4" customWidth="1"/>
    <col min="13577" max="13579" width="15.109375" style="4" customWidth="1"/>
    <col min="13580" max="13825" width="11.6640625" style="4"/>
    <col min="13826" max="13826" width="30.6640625" style="4" customWidth="1"/>
    <col min="13827" max="13827" width="11.6640625" style="4"/>
    <col min="13828" max="13831" width="15.109375" style="4" customWidth="1"/>
    <col min="13832" max="13832" width="11.5546875" style="4" customWidth="1"/>
    <col min="13833" max="13835" width="15.109375" style="4" customWidth="1"/>
    <col min="13836" max="14081" width="11.6640625" style="4"/>
    <col min="14082" max="14082" width="30.6640625" style="4" customWidth="1"/>
    <col min="14083" max="14083" width="11.6640625" style="4"/>
    <col min="14084" max="14087" width="15.109375" style="4" customWidth="1"/>
    <col min="14088" max="14088" width="11.5546875" style="4" customWidth="1"/>
    <col min="14089" max="14091" width="15.109375" style="4" customWidth="1"/>
    <col min="14092" max="14337" width="11.6640625" style="4"/>
    <col min="14338" max="14338" width="30.6640625" style="4" customWidth="1"/>
    <col min="14339" max="14339" width="11.6640625" style="4"/>
    <col min="14340" max="14343" width="15.109375" style="4" customWidth="1"/>
    <col min="14344" max="14344" width="11.5546875" style="4" customWidth="1"/>
    <col min="14345" max="14347" width="15.109375" style="4" customWidth="1"/>
    <col min="14348" max="14593" width="11.6640625" style="4"/>
    <col min="14594" max="14594" width="30.6640625" style="4" customWidth="1"/>
    <col min="14595" max="14595" width="11.6640625" style="4"/>
    <col min="14596" max="14599" width="15.109375" style="4" customWidth="1"/>
    <col min="14600" max="14600" width="11.5546875" style="4" customWidth="1"/>
    <col min="14601" max="14603" width="15.109375" style="4" customWidth="1"/>
    <col min="14604" max="14849" width="11.6640625" style="4"/>
    <col min="14850" max="14850" width="30.6640625" style="4" customWidth="1"/>
    <col min="14851" max="14851" width="11.6640625" style="4"/>
    <col min="14852" max="14855" width="15.109375" style="4" customWidth="1"/>
    <col min="14856" max="14856" width="11.5546875" style="4" customWidth="1"/>
    <col min="14857" max="14859" width="15.109375" style="4" customWidth="1"/>
    <col min="14860" max="15105" width="11.6640625" style="4"/>
    <col min="15106" max="15106" width="30.6640625" style="4" customWidth="1"/>
    <col min="15107" max="15107" width="11.6640625" style="4"/>
    <col min="15108" max="15111" width="15.109375" style="4" customWidth="1"/>
    <col min="15112" max="15112" width="11.5546875" style="4" customWidth="1"/>
    <col min="15113" max="15115" width="15.109375" style="4" customWidth="1"/>
    <col min="15116" max="15361" width="11.6640625" style="4"/>
    <col min="15362" max="15362" width="30.6640625" style="4" customWidth="1"/>
    <col min="15363" max="15363" width="11.6640625" style="4"/>
    <col min="15364" max="15367" width="15.109375" style="4" customWidth="1"/>
    <col min="15368" max="15368" width="11.5546875" style="4" customWidth="1"/>
    <col min="15369" max="15371" width="15.109375" style="4" customWidth="1"/>
    <col min="15372" max="15617" width="11.6640625" style="4"/>
    <col min="15618" max="15618" width="30.6640625" style="4" customWidth="1"/>
    <col min="15619" max="15619" width="11.6640625" style="4"/>
    <col min="15620" max="15623" width="15.109375" style="4" customWidth="1"/>
    <col min="15624" max="15624" width="11.5546875" style="4" customWidth="1"/>
    <col min="15625" max="15627" width="15.109375" style="4" customWidth="1"/>
    <col min="15628" max="15873" width="11.6640625" style="4"/>
    <col min="15874" max="15874" width="30.6640625" style="4" customWidth="1"/>
    <col min="15875" max="15875" width="11.6640625" style="4"/>
    <col min="15876" max="15879" width="15.109375" style="4" customWidth="1"/>
    <col min="15880" max="15880" width="11.5546875" style="4" customWidth="1"/>
    <col min="15881" max="15883" width="15.109375" style="4" customWidth="1"/>
    <col min="15884" max="16129" width="11.6640625" style="4"/>
    <col min="16130" max="16130" width="30.6640625" style="4" customWidth="1"/>
    <col min="16131" max="16131" width="11.6640625" style="4"/>
    <col min="16132" max="16135" width="15.109375" style="4" customWidth="1"/>
    <col min="16136" max="16136" width="11.5546875" style="4" customWidth="1"/>
    <col min="16137" max="16139" width="15.109375" style="4" customWidth="1"/>
    <col min="16140" max="16384" width="11.6640625" style="4"/>
  </cols>
  <sheetData>
    <row r="1" spans="1:11" s="3" customFormat="1" ht="27.75" customHeight="1" x14ac:dyDescent="0.3">
      <c r="A1" s="1"/>
      <c r="B1" s="2"/>
      <c r="C1" s="1"/>
      <c r="D1" s="1"/>
      <c r="E1" s="1"/>
      <c r="F1" s="1"/>
      <c r="G1" s="1"/>
      <c r="H1" s="80" t="s">
        <v>0</v>
      </c>
      <c r="I1" s="81"/>
      <c r="J1" s="81"/>
      <c r="K1" s="81"/>
    </row>
    <row r="2" spans="1:11" ht="37.5" customHeight="1" x14ac:dyDescent="0.3">
      <c r="A2" s="1"/>
      <c r="B2" s="2"/>
      <c r="C2" s="1"/>
      <c r="D2" s="1"/>
      <c r="E2" s="1"/>
      <c r="F2" s="1"/>
      <c r="G2" s="1"/>
      <c r="H2" s="81"/>
      <c r="I2" s="81"/>
      <c r="J2" s="81"/>
      <c r="K2" s="81"/>
    </row>
    <row r="3" spans="1:11" ht="23.25" customHeight="1" x14ac:dyDescent="0.3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5"/>
    </row>
    <row r="4" spans="1:11" ht="27.75" customHeight="1" x14ac:dyDescent="0.2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83"/>
      <c r="K4" s="6"/>
    </row>
    <row r="5" spans="1:11" ht="11.25" customHeight="1" x14ac:dyDescent="0.2">
      <c r="A5" s="6"/>
      <c r="B5" s="7"/>
      <c r="C5" s="6"/>
      <c r="D5" s="6"/>
      <c r="E5" s="6"/>
      <c r="F5" s="6"/>
      <c r="G5" s="6"/>
      <c r="H5" s="6"/>
      <c r="I5" s="6"/>
      <c r="J5" s="6"/>
      <c r="K5" s="6"/>
    </row>
    <row r="6" spans="1:11" s="8" customFormat="1" ht="21" customHeight="1" x14ac:dyDescent="0.3">
      <c r="A6" s="84" t="s">
        <v>3</v>
      </c>
      <c r="B6" s="84" t="s">
        <v>4</v>
      </c>
      <c r="C6" s="84" t="s">
        <v>5</v>
      </c>
      <c r="D6" s="85" t="s">
        <v>6</v>
      </c>
      <c r="E6" s="85"/>
      <c r="F6" s="85"/>
      <c r="G6" s="85"/>
      <c r="H6" s="85"/>
      <c r="I6" s="85"/>
      <c r="J6" s="85"/>
      <c r="K6" s="86"/>
    </row>
    <row r="7" spans="1:11" s="8" customFormat="1" ht="116.25" customHeight="1" x14ac:dyDescent="0.3">
      <c r="A7" s="84"/>
      <c r="B7" s="84"/>
      <c r="C7" s="84"/>
      <c r="D7" s="9" t="s">
        <v>7</v>
      </c>
      <c r="E7" s="9" t="s">
        <v>8</v>
      </c>
      <c r="F7" s="9" t="s">
        <v>9</v>
      </c>
      <c r="G7" s="9">
        <v>2016</v>
      </c>
      <c r="H7" s="9">
        <v>2017</v>
      </c>
      <c r="I7" s="9">
        <v>2018</v>
      </c>
      <c r="J7" s="9">
        <v>2019</v>
      </c>
      <c r="K7" s="9">
        <v>2020</v>
      </c>
    </row>
    <row r="8" spans="1:11" s="8" customFormat="1" ht="29.25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</row>
    <row r="9" spans="1:11" s="8" customFormat="1" ht="39.75" customHeight="1" x14ac:dyDescent="0.3">
      <c r="A9" s="74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s="8" customFormat="1" ht="72" customHeight="1" x14ac:dyDescent="0.3">
      <c r="A10" s="11" t="s">
        <v>11</v>
      </c>
      <c r="B10" s="12" t="s">
        <v>12</v>
      </c>
      <c r="C10" s="13" t="s">
        <v>13</v>
      </c>
      <c r="D10" s="14">
        <v>0</v>
      </c>
      <c r="E10" s="14">
        <v>0</v>
      </c>
      <c r="F10" s="14">
        <v>0</v>
      </c>
      <c r="G10" s="14">
        <v>74</v>
      </c>
      <c r="H10" s="14">
        <v>100</v>
      </c>
      <c r="I10" s="14" t="s">
        <v>14</v>
      </c>
      <c r="J10" s="14" t="s">
        <v>14</v>
      </c>
      <c r="K10" s="14" t="s">
        <v>14</v>
      </c>
    </row>
    <row r="11" spans="1:11" s="8" customFormat="1" ht="100.5" customHeight="1" x14ac:dyDescent="0.3">
      <c r="A11" s="11" t="s">
        <v>15</v>
      </c>
      <c r="B11" s="15" t="s">
        <v>16</v>
      </c>
      <c r="C11" s="16" t="s">
        <v>17</v>
      </c>
      <c r="D11" s="16">
        <v>18.3</v>
      </c>
      <c r="E11" s="16">
        <v>17.899999999999999</v>
      </c>
      <c r="F11" s="16">
        <v>19.8</v>
      </c>
      <c r="G11" s="16">
        <v>20.6</v>
      </c>
      <c r="H11" s="17">
        <v>23</v>
      </c>
      <c r="I11" s="17">
        <v>23</v>
      </c>
      <c r="J11" s="17">
        <v>23</v>
      </c>
      <c r="K11" s="17">
        <v>23</v>
      </c>
    </row>
    <row r="12" spans="1:11" s="8" customFormat="1" ht="100.5" customHeight="1" x14ac:dyDescent="0.3">
      <c r="A12" s="11" t="s">
        <v>18</v>
      </c>
      <c r="B12" s="15" t="s">
        <v>19</v>
      </c>
      <c r="C12" s="16" t="s">
        <v>17</v>
      </c>
      <c r="D12" s="16">
        <v>100.1</v>
      </c>
      <c r="E12" s="16">
        <v>99.6</v>
      </c>
      <c r="F12" s="17">
        <v>102</v>
      </c>
      <c r="G12" s="17">
        <v>103</v>
      </c>
      <c r="H12" s="17">
        <v>105</v>
      </c>
      <c r="I12" s="17">
        <v>105</v>
      </c>
      <c r="J12" s="17">
        <v>105</v>
      </c>
      <c r="K12" s="17">
        <v>105</v>
      </c>
    </row>
    <row r="13" spans="1:11" s="8" customFormat="1" ht="100.5" customHeight="1" x14ac:dyDescent="0.3">
      <c r="A13" s="11" t="s">
        <v>20</v>
      </c>
      <c r="B13" s="15" t="s">
        <v>21</v>
      </c>
      <c r="C13" s="16" t="s">
        <v>22</v>
      </c>
      <c r="D13" s="16">
        <v>0</v>
      </c>
      <c r="E13" s="16">
        <v>0</v>
      </c>
      <c r="F13" s="18">
        <v>5</v>
      </c>
      <c r="G13" s="18">
        <v>5</v>
      </c>
      <c r="H13" s="18">
        <v>7</v>
      </c>
      <c r="I13" s="18">
        <v>8</v>
      </c>
      <c r="J13" s="18">
        <v>9</v>
      </c>
      <c r="K13" s="18">
        <v>9</v>
      </c>
    </row>
    <row r="14" spans="1:11" s="8" customFormat="1" ht="100.5" customHeight="1" x14ac:dyDescent="0.3">
      <c r="A14" s="11" t="s">
        <v>23</v>
      </c>
      <c r="B14" s="12" t="s">
        <v>24</v>
      </c>
      <c r="C14" s="9" t="s">
        <v>25</v>
      </c>
      <c r="D14" s="19">
        <v>5640.8620000000001</v>
      </c>
      <c r="E14" s="19">
        <v>4669.09</v>
      </c>
      <c r="F14" s="19">
        <v>5733.0290000000005</v>
      </c>
      <c r="G14" s="19">
        <v>6173.81</v>
      </c>
      <c r="H14" s="19">
        <v>7100.46</v>
      </c>
      <c r="I14" s="19">
        <v>8166.58</v>
      </c>
      <c r="J14" s="19">
        <v>9392.7749999999996</v>
      </c>
      <c r="K14" s="20">
        <v>9392.7749999999996</v>
      </c>
    </row>
    <row r="15" spans="1:11" s="8" customFormat="1" ht="99.75" customHeight="1" x14ac:dyDescent="0.3">
      <c r="A15" s="11" t="s">
        <v>26</v>
      </c>
      <c r="B15" s="15" t="s">
        <v>27</v>
      </c>
      <c r="C15" s="16" t="s">
        <v>13</v>
      </c>
      <c r="D15" s="16">
        <v>0</v>
      </c>
      <c r="E15" s="16">
        <v>0</v>
      </c>
      <c r="F15" s="21">
        <v>0</v>
      </c>
      <c r="G15" s="18">
        <v>50</v>
      </c>
      <c r="H15" s="21">
        <v>50</v>
      </c>
      <c r="I15" s="21">
        <v>100</v>
      </c>
      <c r="J15" s="21">
        <v>100</v>
      </c>
      <c r="K15" s="19">
        <v>100</v>
      </c>
    </row>
    <row r="16" spans="1:11" s="8" customFormat="1" ht="24.6" customHeight="1" x14ac:dyDescent="0.3">
      <c r="A16" s="76" t="s">
        <v>28</v>
      </c>
      <c r="B16" s="76"/>
      <c r="C16" s="76"/>
      <c r="D16" s="76"/>
      <c r="E16" s="76"/>
      <c r="F16" s="76"/>
      <c r="G16" s="76"/>
      <c r="H16" s="76"/>
      <c r="I16" s="76"/>
      <c r="J16" s="76"/>
      <c r="K16" s="22"/>
    </row>
    <row r="17" spans="1:15" s="8" customFormat="1" ht="70.5" customHeight="1" x14ac:dyDescent="0.3">
      <c r="A17" s="23" t="s">
        <v>29</v>
      </c>
      <c r="B17" s="24" t="s">
        <v>30</v>
      </c>
      <c r="C17" s="25" t="s">
        <v>31</v>
      </c>
      <c r="D17" s="10">
        <v>1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</row>
    <row r="18" spans="1:15" s="8" customFormat="1" ht="70.5" customHeight="1" x14ac:dyDescent="0.3">
      <c r="A18" s="11" t="s">
        <v>32</v>
      </c>
      <c r="B18" s="12" t="s">
        <v>12</v>
      </c>
      <c r="C18" s="13" t="s">
        <v>13</v>
      </c>
      <c r="D18" s="14">
        <v>0</v>
      </c>
      <c r="E18" s="14">
        <v>0</v>
      </c>
      <c r="F18" s="14">
        <v>0</v>
      </c>
      <c r="G18" s="14">
        <v>74</v>
      </c>
      <c r="H18" s="14">
        <v>100</v>
      </c>
      <c r="I18" s="14" t="s">
        <v>14</v>
      </c>
      <c r="J18" s="14" t="s">
        <v>14</v>
      </c>
      <c r="K18" s="14" t="s">
        <v>14</v>
      </c>
    </row>
    <row r="19" spans="1:15" s="8" customFormat="1" ht="74.25" customHeight="1" x14ac:dyDescent="0.3">
      <c r="A19" s="23" t="s">
        <v>33</v>
      </c>
      <c r="B19" s="24" t="s">
        <v>34</v>
      </c>
      <c r="C19" s="25" t="s">
        <v>22</v>
      </c>
      <c r="D19" s="10">
        <v>0</v>
      </c>
      <c r="E19" s="10">
        <v>0</v>
      </c>
      <c r="F19" s="10">
        <v>0</v>
      </c>
      <c r="G19" s="10">
        <v>500</v>
      </c>
      <c r="H19" s="10" t="s">
        <v>14</v>
      </c>
      <c r="I19" s="10" t="s">
        <v>14</v>
      </c>
      <c r="J19" s="10" t="s">
        <v>14</v>
      </c>
      <c r="K19" s="10" t="s">
        <v>14</v>
      </c>
      <c r="O19" s="8" t="s">
        <v>35</v>
      </c>
    </row>
    <row r="20" spans="1:15" ht="84.75" customHeight="1" x14ac:dyDescent="0.25">
      <c r="A20" s="23" t="s">
        <v>36</v>
      </c>
      <c r="B20" s="24" t="s">
        <v>37</v>
      </c>
      <c r="C20" s="25" t="s">
        <v>31</v>
      </c>
      <c r="D20" s="10">
        <v>3</v>
      </c>
      <c r="E20" s="10">
        <v>4</v>
      </c>
      <c r="F20" s="10">
        <v>5</v>
      </c>
      <c r="G20" s="10">
        <v>5</v>
      </c>
      <c r="H20" s="10">
        <v>5</v>
      </c>
      <c r="I20" s="10">
        <v>5</v>
      </c>
      <c r="J20" s="10">
        <v>5</v>
      </c>
      <c r="K20" s="10">
        <v>5</v>
      </c>
    </row>
    <row r="21" spans="1:15" ht="24.75" customHeight="1" x14ac:dyDescent="0.25">
      <c r="A21" s="77" t="s">
        <v>38</v>
      </c>
      <c r="B21" s="77"/>
      <c r="C21" s="77"/>
      <c r="D21" s="77"/>
      <c r="E21" s="77"/>
      <c r="F21" s="77"/>
      <c r="G21" s="77"/>
      <c r="H21" s="77"/>
      <c r="I21" s="77"/>
      <c r="J21" s="77"/>
      <c r="K21" s="26"/>
    </row>
    <row r="22" spans="1:15" ht="64.5" customHeight="1" x14ac:dyDescent="0.25">
      <c r="A22" s="11" t="s">
        <v>39</v>
      </c>
      <c r="B22" s="15" t="s">
        <v>40</v>
      </c>
      <c r="C22" s="16" t="s">
        <v>22</v>
      </c>
      <c r="D22" s="16">
        <v>188</v>
      </c>
      <c r="E22" s="16">
        <v>187</v>
      </c>
      <c r="F22" s="16">
        <v>191</v>
      </c>
      <c r="G22" s="16">
        <v>194</v>
      </c>
      <c r="H22" s="16">
        <v>195</v>
      </c>
      <c r="I22" s="16">
        <v>197</v>
      </c>
      <c r="J22" s="16">
        <v>197</v>
      </c>
      <c r="K22" s="16">
        <v>197</v>
      </c>
    </row>
    <row r="23" spans="1:15" ht="85.5" customHeight="1" x14ac:dyDescent="0.25">
      <c r="A23" s="11" t="s">
        <v>41</v>
      </c>
      <c r="B23" s="15" t="s">
        <v>42</v>
      </c>
      <c r="C23" s="16" t="s">
        <v>17</v>
      </c>
      <c r="D23" s="16">
        <v>18.3</v>
      </c>
      <c r="E23" s="16">
        <v>17.899999999999999</v>
      </c>
      <c r="F23" s="16">
        <v>19.8</v>
      </c>
      <c r="G23" s="16">
        <v>20.6</v>
      </c>
      <c r="H23" s="17">
        <v>23</v>
      </c>
      <c r="I23" s="17">
        <v>23</v>
      </c>
      <c r="J23" s="17">
        <v>23</v>
      </c>
      <c r="K23" s="17">
        <v>23</v>
      </c>
    </row>
    <row r="24" spans="1:15" ht="91.5" customHeight="1" x14ac:dyDescent="0.25">
      <c r="A24" s="11" t="s">
        <v>43</v>
      </c>
      <c r="B24" s="15" t="s">
        <v>19</v>
      </c>
      <c r="C24" s="16" t="s">
        <v>17</v>
      </c>
      <c r="D24" s="16">
        <v>100.1</v>
      </c>
      <c r="E24" s="16">
        <v>99.6</v>
      </c>
      <c r="F24" s="17">
        <v>102</v>
      </c>
      <c r="G24" s="17">
        <v>103</v>
      </c>
      <c r="H24" s="17">
        <v>105</v>
      </c>
      <c r="I24" s="17">
        <v>105</v>
      </c>
      <c r="J24" s="17">
        <v>105</v>
      </c>
      <c r="K24" s="17">
        <v>105</v>
      </c>
    </row>
    <row r="25" spans="1:15" ht="44.25" customHeight="1" x14ac:dyDescent="0.25">
      <c r="A25" s="11" t="s">
        <v>44</v>
      </c>
      <c r="B25" s="15" t="s">
        <v>21</v>
      </c>
      <c r="C25" s="16" t="s">
        <v>22</v>
      </c>
      <c r="D25" s="16">
        <v>0</v>
      </c>
      <c r="E25" s="16">
        <v>0</v>
      </c>
      <c r="F25" s="18">
        <v>5</v>
      </c>
      <c r="G25" s="18">
        <v>5</v>
      </c>
      <c r="H25" s="18">
        <v>7</v>
      </c>
      <c r="I25" s="18">
        <v>8</v>
      </c>
      <c r="J25" s="18">
        <v>9</v>
      </c>
      <c r="K25" s="18">
        <v>9</v>
      </c>
    </row>
    <row r="26" spans="1:15" ht="122.25" customHeight="1" x14ac:dyDescent="0.25">
      <c r="A26" s="11" t="s">
        <v>45</v>
      </c>
      <c r="B26" s="15" t="s">
        <v>46</v>
      </c>
      <c r="C26" s="16" t="s">
        <v>22</v>
      </c>
      <c r="D26" s="16">
        <v>2</v>
      </c>
      <c r="E26" s="16">
        <v>2</v>
      </c>
      <c r="F26" s="16">
        <v>7</v>
      </c>
      <c r="G26" s="16">
        <v>7</v>
      </c>
      <c r="H26" s="16">
        <v>9</v>
      </c>
      <c r="I26" s="16">
        <v>10</v>
      </c>
      <c r="J26" s="16">
        <v>10</v>
      </c>
      <c r="K26" s="16">
        <v>10</v>
      </c>
    </row>
    <row r="27" spans="1:15" ht="21" customHeight="1" x14ac:dyDescent="0.25">
      <c r="A27" s="78" t="s">
        <v>47</v>
      </c>
      <c r="B27" s="78"/>
      <c r="C27" s="78"/>
      <c r="D27" s="78"/>
      <c r="E27" s="78"/>
      <c r="F27" s="78"/>
      <c r="G27" s="78"/>
      <c r="H27" s="78"/>
      <c r="I27" s="78"/>
      <c r="J27" s="78"/>
      <c r="K27" s="27"/>
    </row>
    <row r="28" spans="1:15" ht="68.25" customHeight="1" x14ac:dyDescent="0.25">
      <c r="A28" s="28" t="s">
        <v>48</v>
      </c>
      <c r="B28" s="29" t="s">
        <v>49</v>
      </c>
      <c r="C28" s="11" t="s">
        <v>13</v>
      </c>
      <c r="D28" s="28" t="s">
        <v>50</v>
      </c>
      <c r="E28" s="28" t="s">
        <v>51</v>
      </c>
      <c r="F28" s="28" t="s">
        <v>52</v>
      </c>
      <c r="G28" s="28" t="s">
        <v>53</v>
      </c>
      <c r="H28" s="28" t="s">
        <v>53</v>
      </c>
      <c r="I28" s="28" t="s">
        <v>53</v>
      </c>
      <c r="J28" s="28" t="s">
        <v>53</v>
      </c>
      <c r="K28" s="28" t="s">
        <v>53</v>
      </c>
    </row>
    <row r="29" spans="1:15" ht="162.75" customHeight="1" x14ac:dyDescent="0.25">
      <c r="A29" s="11" t="s">
        <v>54</v>
      </c>
      <c r="B29" s="12" t="s">
        <v>55</v>
      </c>
      <c r="C29" s="13" t="s">
        <v>13</v>
      </c>
      <c r="D29" s="19">
        <v>77.77</v>
      </c>
      <c r="E29" s="19">
        <v>77.77</v>
      </c>
      <c r="F29" s="19">
        <v>77.77</v>
      </c>
      <c r="G29" s="19">
        <v>77.77</v>
      </c>
      <c r="H29" s="19">
        <v>77.77</v>
      </c>
      <c r="I29" s="19">
        <v>79.8</v>
      </c>
      <c r="J29" s="19">
        <v>81.83</v>
      </c>
      <c r="K29" s="19">
        <v>85.89</v>
      </c>
    </row>
    <row r="30" spans="1:15" ht="132.75" customHeight="1" x14ac:dyDescent="0.25">
      <c r="A30" s="11" t="s">
        <v>56</v>
      </c>
      <c r="B30" s="12" t="s">
        <v>57</v>
      </c>
      <c r="C30" s="13" t="s">
        <v>13</v>
      </c>
      <c r="D30" s="19">
        <v>27.42</v>
      </c>
      <c r="E30" s="19">
        <v>32.64</v>
      </c>
      <c r="F30" s="19">
        <v>32.64</v>
      </c>
      <c r="G30" s="19">
        <v>37.86</v>
      </c>
      <c r="H30" s="19">
        <v>37.86</v>
      </c>
      <c r="I30" s="19">
        <v>37.86</v>
      </c>
      <c r="J30" s="19">
        <v>42.72</v>
      </c>
      <c r="K30" s="19">
        <v>47.53</v>
      </c>
    </row>
    <row r="31" spans="1:15" ht="80.25" customHeight="1" x14ac:dyDescent="0.25">
      <c r="A31" s="11" t="s">
        <v>58</v>
      </c>
      <c r="B31" s="12" t="s">
        <v>59</v>
      </c>
      <c r="C31" s="13" t="s">
        <v>60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1.5</v>
      </c>
      <c r="J31" s="19">
        <v>2.7</v>
      </c>
      <c r="K31" s="19">
        <v>3.3</v>
      </c>
    </row>
    <row r="32" spans="1:15" ht="152.25" customHeight="1" x14ac:dyDescent="0.25">
      <c r="A32" s="11" t="s">
        <v>61</v>
      </c>
      <c r="B32" s="12" t="s">
        <v>62</v>
      </c>
      <c r="C32" s="9" t="s">
        <v>13</v>
      </c>
      <c r="D32" s="19">
        <v>20.38</v>
      </c>
      <c r="E32" s="30">
        <v>23.7</v>
      </c>
      <c r="F32" s="19">
        <v>24.33</v>
      </c>
      <c r="G32" s="19">
        <v>24.89</v>
      </c>
      <c r="H32" s="19">
        <v>25.15</v>
      </c>
      <c r="I32" s="19">
        <v>26.37</v>
      </c>
      <c r="J32" s="19">
        <v>26.37</v>
      </c>
      <c r="K32" s="19">
        <v>26.37</v>
      </c>
    </row>
    <row r="33" spans="1:11" ht="27.75" customHeight="1" x14ac:dyDescent="0.25">
      <c r="A33" s="79" t="s">
        <v>63</v>
      </c>
      <c r="B33" s="79"/>
      <c r="C33" s="79"/>
      <c r="D33" s="79"/>
      <c r="E33" s="79"/>
      <c r="F33" s="79"/>
      <c r="G33" s="79"/>
      <c r="H33" s="79"/>
      <c r="I33" s="79"/>
      <c r="J33" s="79"/>
      <c r="K33" s="31"/>
    </row>
    <row r="34" spans="1:11" ht="74.25" customHeight="1" x14ac:dyDescent="0.25">
      <c r="A34" s="9" t="s">
        <v>64</v>
      </c>
      <c r="B34" s="12" t="s">
        <v>65</v>
      </c>
      <c r="C34" s="9" t="s">
        <v>22</v>
      </c>
      <c r="D34" s="9">
        <v>0</v>
      </c>
      <c r="E34" s="9">
        <v>0</v>
      </c>
      <c r="F34" s="9">
        <v>1</v>
      </c>
      <c r="G34" s="9">
        <v>4</v>
      </c>
      <c r="H34" s="9">
        <v>5</v>
      </c>
      <c r="I34" s="9">
        <v>5</v>
      </c>
      <c r="J34" s="9">
        <v>5</v>
      </c>
      <c r="K34" s="9">
        <v>5</v>
      </c>
    </row>
    <row r="35" spans="1:11" ht="96" customHeight="1" x14ac:dyDescent="0.25">
      <c r="A35" s="9" t="s">
        <v>66</v>
      </c>
      <c r="B35" s="12" t="s">
        <v>67</v>
      </c>
      <c r="C35" s="9" t="s">
        <v>22</v>
      </c>
      <c r="D35" s="9">
        <v>0</v>
      </c>
      <c r="E35" s="9">
        <v>2</v>
      </c>
      <c r="F35" s="9">
        <v>2</v>
      </c>
      <c r="G35" s="9">
        <v>4</v>
      </c>
      <c r="H35" s="9">
        <v>7</v>
      </c>
      <c r="I35" s="9">
        <v>15</v>
      </c>
      <c r="J35" s="9">
        <v>19</v>
      </c>
      <c r="K35" s="9">
        <v>19</v>
      </c>
    </row>
    <row r="36" spans="1:11" ht="72" customHeight="1" x14ac:dyDescent="0.25">
      <c r="A36" s="28" t="s">
        <v>68</v>
      </c>
      <c r="B36" s="15" t="s">
        <v>69</v>
      </c>
      <c r="C36" s="16" t="s">
        <v>70</v>
      </c>
      <c r="D36" s="32">
        <v>2872865</v>
      </c>
      <c r="E36" s="32" t="s">
        <v>71</v>
      </c>
      <c r="F36" s="32" t="s">
        <v>72</v>
      </c>
      <c r="G36" s="32" t="s">
        <v>73</v>
      </c>
      <c r="H36" s="32">
        <v>700000</v>
      </c>
      <c r="I36" s="32">
        <v>600000</v>
      </c>
      <c r="J36" s="17">
        <v>500000</v>
      </c>
      <c r="K36" s="33">
        <v>500000</v>
      </c>
    </row>
    <row r="37" spans="1:11" ht="102.75" customHeight="1" x14ac:dyDescent="0.25">
      <c r="A37" s="28" t="s">
        <v>74</v>
      </c>
      <c r="B37" s="15" t="s">
        <v>27</v>
      </c>
      <c r="C37" s="16" t="s">
        <v>13</v>
      </c>
      <c r="D37" s="16" t="s">
        <v>14</v>
      </c>
      <c r="E37" s="16" t="s">
        <v>14</v>
      </c>
      <c r="F37" s="21" t="s">
        <v>14</v>
      </c>
      <c r="G37" s="21">
        <v>50</v>
      </c>
      <c r="H37" s="21">
        <v>50</v>
      </c>
      <c r="I37" s="21">
        <v>100</v>
      </c>
      <c r="J37" s="21">
        <v>100</v>
      </c>
      <c r="K37" s="19">
        <v>100</v>
      </c>
    </row>
    <row r="38" spans="1:11" ht="87" customHeight="1" x14ac:dyDescent="0.25">
      <c r="A38" s="28" t="s">
        <v>75</v>
      </c>
      <c r="B38" s="15" t="s">
        <v>76</v>
      </c>
      <c r="C38" s="16" t="s">
        <v>13</v>
      </c>
      <c r="D38" s="16">
        <v>33.799999999999997</v>
      </c>
      <c r="E38" s="16">
        <v>32.5</v>
      </c>
      <c r="F38" s="32">
        <v>30</v>
      </c>
      <c r="G38" s="17">
        <v>30</v>
      </c>
      <c r="H38" s="17">
        <v>30</v>
      </c>
      <c r="I38" s="17">
        <v>30</v>
      </c>
      <c r="J38" s="17">
        <v>30</v>
      </c>
      <c r="K38" s="19">
        <v>30</v>
      </c>
    </row>
    <row r="39" spans="1:11" ht="93.75" customHeight="1" x14ac:dyDescent="0.25">
      <c r="A39" s="28" t="s">
        <v>77</v>
      </c>
      <c r="B39" s="15" t="s">
        <v>78</v>
      </c>
      <c r="C39" s="16" t="s">
        <v>22</v>
      </c>
      <c r="D39" s="16">
        <v>0</v>
      </c>
      <c r="E39" s="16">
        <v>7</v>
      </c>
      <c r="F39" s="18">
        <v>9</v>
      </c>
      <c r="G39" s="18">
        <v>10</v>
      </c>
      <c r="H39" s="18">
        <v>11</v>
      </c>
      <c r="I39" s="18">
        <v>12</v>
      </c>
      <c r="J39" s="18">
        <v>13</v>
      </c>
      <c r="K39" s="19">
        <v>14</v>
      </c>
    </row>
    <row r="40" spans="1:11" ht="68.25" customHeight="1" x14ac:dyDescent="0.25">
      <c r="A40" s="28" t="s">
        <v>79</v>
      </c>
      <c r="B40" s="15" t="s">
        <v>80</v>
      </c>
      <c r="C40" s="16" t="s">
        <v>13</v>
      </c>
      <c r="D40" s="16">
        <v>3.1</v>
      </c>
      <c r="E40" s="21">
        <v>2.6</v>
      </c>
      <c r="F40" s="21">
        <v>2.6</v>
      </c>
      <c r="G40" s="17">
        <v>3</v>
      </c>
      <c r="H40" s="17">
        <v>3.1</v>
      </c>
      <c r="I40" s="17">
        <v>3.1</v>
      </c>
      <c r="J40" s="17">
        <v>3.1</v>
      </c>
      <c r="K40" s="19">
        <v>3.1</v>
      </c>
    </row>
    <row r="41" spans="1:11" ht="15.75" hidden="1" x14ac:dyDescent="0.2">
      <c r="A41" s="23"/>
      <c r="B41" s="24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34"/>
      <c r="K42" s="36" t="s">
        <v>81</v>
      </c>
    </row>
    <row r="43" spans="1:11" x14ac:dyDescent="0.25">
      <c r="A43" s="34"/>
    </row>
    <row r="44" spans="1:11" x14ac:dyDescent="0.25">
      <c r="A44" s="34"/>
    </row>
    <row r="45" spans="1:11" x14ac:dyDescent="0.25">
      <c r="A45" s="34"/>
    </row>
    <row r="46" spans="1:11" x14ac:dyDescent="0.25">
      <c r="A46" s="34"/>
    </row>
    <row r="47" spans="1:11" x14ac:dyDescent="0.25">
      <c r="A47" s="34"/>
    </row>
  </sheetData>
  <mergeCells count="12">
    <mergeCell ref="H1:K2"/>
    <mergeCell ref="A3:J3"/>
    <mergeCell ref="A4:J4"/>
    <mergeCell ref="A6:A7"/>
    <mergeCell ref="B6:B7"/>
    <mergeCell ref="C6:C7"/>
    <mergeCell ref="D6:K6"/>
    <mergeCell ref="A9:K9"/>
    <mergeCell ref="A16:J16"/>
    <mergeCell ref="A21:J21"/>
    <mergeCell ref="A27:J27"/>
    <mergeCell ref="A33:J33"/>
  </mergeCells>
  <pageMargins left="0.7" right="0.7" top="0.75" bottom="0.75" header="0.3" footer="0.3"/>
  <pageSetup paperSize="9" scale="76" orientation="landscape" horizontalDpi="0" verticalDpi="0" r:id="rId1"/>
  <rowBreaks count="1" manualBreakCount="1">
    <brk id="20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7"/>
  <sheetViews>
    <sheetView tabSelected="1" view="pageBreakPreview" topLeftCell="A84" zoomScale="73" zoomScaleNormal="100" zoomScaleSheetLayoutView="73" workbookViewId="0">
      <selection activeCell="G108" sqref="G108"/>
    </sheetView>
  </sheetViews>
  <sheetFormatPr defaultRowHeight="13.2" x14ac:dyDescent="0.25"/>
  <cols>
    <col min="1" max="1" width="7.88671875" style="34" customWidth="1"/>
    <col min="2" max="2" width="37" style="72" customWidth="1"/>
    <col min="3" max="3" width="40.88671875" style="4" customWidth="1"/>
    <col min="4" max="4" width="9.6640625" style="4" customWidth="1"/>
    <col min="5" max="5" width="15.44140625" style="73" customWidth="1"/>
    <col min="6" max="6" width="17.88671875" style="4" customWidth="1"/>
    <col min="7" max="7" width="15.33203125" style="4" customWidth="1"/>
    <col min="8" max="9" width="15.88671875" style="4" customWidth="1"/>
    <col min="10" max="10" width="16.6640625" style="4" customWidth="1"/>
    <col min="11" max="11" width="16.44140625" style="4" customWidth="1"/>
    <col min="12" max="256" width="9.109375" style="4"/>
    <col min="257" max="257" width="7.88671875" style="4" customWidth="1"/>
    <col min="258" max="258" width="37" style="4" customWidth="1"/>
    <col min="259" max="259" width="40.88671875" style="4" customWidth="1"/>
    <col min="260" max="260" width="9.6640625" style="4" customWidth="1"/>
    <col min="261" max="261" width="15.44140625" style="4" customWidth="1"/>
    <col min="262" max="262" width="16.44140625" style="4" customWidth="1"/>
    <col min="263" max="263" width="15.33203125" style="4" customWidth="1"/>
    <col min="264" max="265" width="15.88671875" style="4" customWidth="1"/>
    <col min="266" max="266" width="15" style="4" customWidth="1"/>
    <col min="267" max="267" width="16.44140625" style="4" customWidth="1"/>
    <col min="268" max="512" width="9.109375" style="4"/>
    <col min="513" max="513" width="7.88671875" style="4" customWidth="1"/>
    <col min="514" max="514" width="37" style="4" customWidth="1"/>
    <col min="515" max="515" width="40.88671875" style="4" customWidth="1"/>
    <col min="516" max="516" width="9.6640625" style="4" customWidth="1"/>
    <col min="517" max="517" width="15.44140625" style="4" customWidth="1"/>
    <col min="518" max="518" width="16.44140625" style="4" customWidth="1"/>
    <col min="519" max="519" width="15.33203125" style="4" customWidth="1"/>
    <col min="520" max="521" width="15.88671875" style="4" customWidth="1"/>
    <col min="522" max="522" width="15" style="4" customWidth="1"/>
    <col min="523" max="523" width="16.44140625" style="4" customWidth="1"/>
    <col min="524" max="768" width="9.109375" style="4"/>
    <col min="769" max="769" width="7.88671875" style="4" customWidth="1"/>
    <col min="770" max="770" width="37" style="4" customWidth="1"/>
    <col min="771" max="771" width="40.88671875" style="4" customWidth="1"/>
    <col min="772" max="772" width="9.6640625" style="4" customWidth="1"/>
    <col min="773" max="773" width="15.44140625" style="4" customWidth="1"/>
    <col min="774" max="774" width="16.44140625" style="4" customWidth="1"/>
    <col min="775" max="775" width="15.33203125" style="4" customWidth="1"/>
    <col min="776" max="777" width="15.88671875" style="4" customWidth="1"/>
    <col min="778" max="778" width="15" style="4" customWidth="1"/>
    <col min="779" max="779" width="16.44140625" style="4" customWidth="1"/>
    <col min="780" max="1024" width="9.109375" style="4"/>
    <col min="1025" max="1025" width="7.88671875" style="4" customWidth="1"/>
    <col min="1026" max="1026" width="37" style="4" customWidth="1"/>
    <col min="1027" max="1027" width="40.88671875" style="4" customWidth="1"/>
    <col min="1028" max="1028" width="9.6640625" style="4" customWidth="1"/>
    <col min="1029" max="1029" width="15.44140625" style="4" customWidth="1"/>
    <col min="1030" max="1030" width="16.44140625" style="4" customWidth="1"/>
    <col min="1031" max="1031" width="15.33203125" style="4" customWidth="1"/>
    <col min="1032" max="1033" width="15.88671875" style="4" customWidth="1"/>
    <col min="1034" max="1034" width="15" style="4" customWidth="1"/>
    <col min="1035" max="1035" width="16.44140625" style="4" customWidth="1"/>
    <col min="1036" max="1280" width="9.109375" style="4"/>
    <col min="1281" max="1281" width="7.88671875" style="4" customWidth="1"/>
    <col min="1282" max="1282" width="37" style="4" customWidth="1"/>
    <col min="1283" max="1283" width="40.88671875" style="4" customWidth="1"/>
    <col min="1284" max="1284" width="9.6640625" style="4" customWidth="1"/>
    <col min="1285" max="1285" width="15.44140625" style="4" customWidth="1"/>
    <col min="1286" max="1286" width="16.44140625" style="4" customWidth="1"/>
    <col min="1287" max="1287" width="15.33203125" style="4" customWidth="1"/>
    <col min="1288" max="1289" width="15.88671875" style="4" customWidth="1"/>
    <col min="1290" max="1290" width="15" style="4" customWidth="1"/>
    <col min="1291" max="1291" width="16.44140625" style="4" customWidth="1"/>
    <col min="1292" max="1536" width="9.109375" style="4"/>
    <col min="1537" max="1537" width="7.88671875" style="4" customWidth="1"/>
    <col min="1538" max="1538" width="37" style="4" customWidth="1"/>
    <col min="1539" max="1539" width="40.88671875" style="4" customWidth="1"/>
    <col min="1540" max="1540" width="9.6640625" style="4" customWidth="1"/>
    <col min="1541" max="1541" width="15.44140625" style="4" customWidth="1"/>
    <col min="1542" max="1542" width="16.44140625" style="4" customWidth="1"/>
    <col min="1543" max="1543" width="15.33203125" style="4" customWidth="1"/>
    <col min="1544" max="1545" width="15.88671875" style="4" customWidth="1"/>
    <col min="1546" max="1546" width="15" style="4" customWidth="1"/>
    <col min="1547" max="1547" width="16.44140625" style="4" customWidth="1"/>
    <col min="1548" max="1792" width="9.109375" style="4"/>
    <col min="1793" max="1793" width="7.88671875" style="4" customWidth="1"/>
    <col min="1794" max="1794" width="37" style="4" customWidth="1"/>
    <col min="1795" max="1795" width="40.88671875" style="4" customWidth="1"/>
    <col min="1796" max="1796" width="9.6640625" style="4" customWidth="1"/>
    <col min="1797" max="1797" width="15.44140625" style="4" customWidth="1"/>
    <col min="1798" max="1798" width="16.44140625" style="4" customWidth="1"/>
    <col min="1799" max="1799" width="15.33203125" style="4" customWidth="1"/>
    <col min="1800" max="1801" width="15.88671875" style="4" customWidth="1"/>
    <col min="1802" max="1802" width="15" style="4" customWidth="1"/>
    <col min="1803" max="1803" width="16.44140625" style="4" customWidth="1"/>
    <col min="1804" max="2048" width="9.109375" style="4"/>
    <col min="2049" max="2049" width="7.88671875" style="4" customWidth="1"/>
    <col min="2050" max="2050" width="37" style="4" customWidth="1"/>
    <col min="2051" max="2051" width="40.88671875" style="4" customWidth="1"/>
    <col min="2052" max="2052" width="9.6640625" style="4" customWidth="1"/>
    <col min="2053" max="2053" width="15.44140625" style="4" customWidth="1"/>
    <col min="2054" max="2054" width="16.44140625" style="4" customWidth="1"/>
    <col min="2055" max="2055" width="15.33203125" style="4" customWidth="1"/>
    <col min="2056" max="2057" width="15.88671875" style="4" customWidth="1"/>
    <col min="2058" max="2058" width="15" style="4" customWidth="1"/>
    <col min="2059" max="2059" width="16.44140625" style="4" customWidth="1"/>
    <col min="2060" max="2304" width="9.109375" style="4"/>
    <col min="2305" max="2305" width="7.88671875" style="4" customWidth="1"/>
    <col min="2306" max="2306" width="37" style="4" customWidth="1"/>
    <col min="2307" max="2307" width="40.88671875" style="4" customWidth="1"/>
    <col min="2308" max="2308" width="9.6640625" style="4" customWidth="1"/>
    <col min="2309" max="2309" width="15.44140625" style="4" customWidth="1"/>
    <col min="2310" max="2310" width="16.44140625" style="4" customWidth="1"/>
    <col min="2311" max="2311" width="15.33203125" style="4" customWidth="1"/>
    <col min="2312" max="2313" width="15.88671875" style="4" customWidth="1"/>
    <col min="2314" max="2314" width="15" style="4" customWidth="1"/>
    <col min="2315" max="2315" width="16.44140625" style="4" customWidth="1"/>
    <col min="2316" max="2560" width="9.109375" style="4"/>
    <col min="2561" max="2561" width="7.88671875" style="4" customWidth="1"/>
    <col min="2562" max="2562" width="37" style="4" customWidth="1"/>
    <col min="2563" max="2563" width="40.88671875" style="4" customWidth="1"/>
    <col min="2564" max="2564" width="9.6640625" style="4" customWidth="1"/>
    <col min="2565" max="2565" width="15.44140625" style="4" customWidth="1"/>
    <col min="2566" max="2566" width="16.44140625" style="4" customWidth="1"/>
    <col min="2567" max="2567" width="15.33203125" style="4" customWidth="1"/>
    <col min="2568" max="2569" width="15.88671875" style="4" customWidth="1"/>
    <col min="2570" max="2570" width="15" style="4" customWidth="1"/>
    <col min="2571" max="2571" width="16.44140625" style="4" customWidth="1"/>
    <col min="2572" max="2816" width="9.109375" style="4"/>
    <col min="2817" max="2817" width="7.88671875" style="4" customWidth="1"/>
    <col min="2818" max="2818" width="37" style="4" customWidth="1"/>
    <col min="2819" max="2819" width="40.88671875" style="4" customWidth="1"/>
    <col min="2820" max="2820" width="9.6640625" style="4" customWidth="1"/>
    <col min="2821" max="2821" width="15.44140625" style="4" customWidth="1"/>
    <col min="2822" max="2822" width="16.44140625" style="4" customWidth="1"/>
    <col min="2823" max="2823" width="15.33203125" style="4" customWidth="1"/>
    <col min="2824" max="2825" width="15.88671875" style="4" customWidth="1"/>
    <col min="2826" max="2826" width="15" style="4" customWidth="1"/>
    <col min="2827" max="2827" width="16.44140625" style="4" customWidth="1"/>
    <col min="2828" max="3072" width="9.109375" style="4"/>
    <col min="3073" max="3073" width="7.88671875" style="4" customWidth="1"/>
    <col min="3074" max="3074" width="37" style="4" customWidth="1"/>
    <col min="3075" max="3075" width="40.88671875" style="4" customWidth="1"/>
    <col min="3076" max="3076" width="9.6640625" style="4" customWidth="1"/>
    <col min="3077" max="3077" width="15.44140625" style="4" customWidth="1"/>
    <col min="3078" max="3078" width="16.44140625" style="4" customWidth="1"/>
    <col min="3079" max="3079" width="15.33203125" style="4" customWidth="1"/>
    <col min="3080" max="3081" width="15.88671875" style="4" customWidth="1"/>
    <col min="3082" max="3082" width="15" style="4" customWidth="1"/>
    <col min="3083" max="3083" width="16.44140625" style="4" customWidth="1"/>
    <col min="3084" max="3328" width="9.109375" style="4"/>
    <col min="3329" max="3329" width="7.88671875" style="4" customWidth="1"/>
    <col min="3330" max="3330" width="37" style="4" customWidth="1"/>
    <col min="3331" max="3331" width="40.88671875" style="4" customWidth="1"/>
    <col min="3332" max="3332" width="9.6640625" style="4" customWidth="1"/>
    <col min="3333" max="3333" width="15.44140625" style="4" customWidth="1"/>
    <col min="3334" max="3334" width="16.44140625" style="4" customWidth="1"/>
    <col min="3335" max="3335" width="15.33203125" style="4" customWidth="1"/>
    <col min="3336" max="3337" width="15.88671875" style="4" customWidth="1"/>
    <col min="3338" max="3338" width="15" style="4" customWidth="1"/>
    <col min="3339" max="3339" width="16.44140625" style="4" customWidth="1"/>
    <col min="3340" max="3584" width="9.109375" style="4"/>
    <col min="3585" max="3585" width="7.88671875" style="4" customWidth="1"/>
    <col min="3586" max="3586" width="37" style="4" customWidth="1"/>
    <col min="3587" max="3587" width="40.88671875" style="4" customWidth="1"/>
    <col min="3588" max="3588" width="9.6640625" style="4" customWidth="1"/>
    <col min="3589" max="3589" width="15.44140625" style="4" customWidth="1"/>
    <col min="3590" max="3590" width="16.44140625" style="4" customWidth="1"/>
    <col min="3591" max="3591" width="15.33203125" style="4" customWidth="1"/>
    <col min="3592" max="3593" width="15.88671875" style="4" customWidth="1"/>
    <col min="3594" max="3594" width="15" style="4" customWidth="1"/>
    <col min="3595" max="3595" width="16.44140625" style="4" customWidth="1"/>
    <col min="3596" max="3840" width="9.109375" style="4"/>
    <col min="3841" max="3841" width="7.88671875" style="4" customWidth="1"/>
    <col min="3842" max="3842" width="37" style="4" customWidth="1"/>
    <col min="3843" max="3843" width="40.88671875" style="4" customWidth="1"/>
    <col min="3844" max="3844" width="9.6640625" style="4" customWidth="1"/>
    <col min="3845" max="3845" width="15.44140625" style="4" customWidth="1"/>
    <col min="3846" max="3846" width="16.44140625" style="4" customWidth="1"/>
    <col min="3847" max="3847" width="15.33203125" style="4" customWidth="1"/>
    <col min="3848" max="3849" width="15.88671875" style="4" customWidth="1"/>
    <col min="3850" max="3850" width="15" style="4" customWidth="1"/>
    <col min="3851" max="3851" width="16.44140625" style="4" customWidth="1"/>
    <col min="3852" max="4096" width="9.109375" style="4"/>
    <col min="4097" max="4097" width="7.88671875" style="4" customWidth="1"/>
    <col min="4098" max="4098" width="37" style="4" customWidth="1"/>
    <col min="4099" max="4099" width="40.88671875" style="4" customWidth="1"/>
    <col min="4100" max="4100" width="9.6640625" style="4" customWidth="1"/>
    <col min="4101" max="4101" width="15.44140625" style="4" customWidth="1"/>
    <col min="4102" max="4102" width="16.44140625" style="4" customWidth="1"/>
    <col min="4103" max="4103" width="15.33203125" style="4" customWidth="1"/>
    <col min="4104" max="4105" width="15.88671875" style="4" customWidth="1"/>
    <col min="4106" max="4106" width="15" style="4" customWidth="1"/>
    <col min="4107" max="4107" width="16.44140625" style="4" customWidth="1"/>
    <col min="4108" max="4352" width="9.109375" style="4"/>
    <col min="4353" max="4353" width="7.88671875" style="4" customWidth="1"/>
    <col min="4354" max="4354" width="37" style="4" customWidth="1"/>
    <col min="4355" max="4355" width="40.88671875" style="4" customWidth="1"/>
    <col min="4356" max="4356" width="9.6640625" style="4" customWidth="1"/>
    <col min="4357" max="4357" width="15.44140625" style="4" customWidth="1"/>
    <col min="4358" max="4358" width="16.44140625" style="4" customWidth="1"/>
    <col min="4359" max="4359" width="15.33203125" style="4" customWidth="1"/>
    <col min="4360" max="4361" width="15.88671875" style="4" customWidth="1"/>
    <col min="4362" max="4362" width="15" style="4" customWidth="1"/>
    <col min="4363" max="4363" width="16.44140625" style="4" customWidth="1"/>
    <col min="4364" max="4608" width="9.109375" style="4"/>
    <col min="4609" max="4609" width="7.88671875" style="4" customWidth="1"/>
    <col min="4610" max="4610" width="37" style="4" customWidth="1"/>
    <col min="4611" max="4611" width="40.88671875" style="4" customWidth="1"/>
    <col min="4612" max="4612" width="9.6640625" style="4" customWidth="1"/>
    <col min="4613" max="4613" width="15.44140625" style="4" customWidth="1"/>
    <col min="4614" max="4614" width="16.44140625" style="4" customWidth="1"/>
    <col min="4615" max="4615" width="15.33203125" style="4" customWidth="1"/>
    <col min="4616" max="4617" width="15.88671875" style="4" customWidth="1"/>
    <col min="4618" max="4618" width="15" style="4" customWidth="1"/>
    <col min="4619" max="4619" width="16.44140625" style="4" customWidth="1"/>
    <col min="4620" max="4864" width="9.109375" style="4"/>
    <col min="4865" max="4865" width="7.88671875" style="4" customWidth="1"/>
    <col min="4866" max="4866" width="37" style="4" customWidth="1"/>
    <col min="4867" max="4867" width="40.88671875" style="4" customWidth="1"/>
    <col min="4868" max="4868" width="9.6640625" style="4" customWidth="1"/>
    <col min="4869" max="4869" width="15.44140625" style="4" customWidth="1"/>
    <col min="4870" max="4870" width="16.44140625" style="4" customWidth="1"/>
    <col min="4871" max="4871" width="15.33203125" style="4" customWidth="1"/>
    <col min="4872" max="4873" width="15.88671875" style="4" customWidth="1"/>
    <col min="4874" max="4874" width="15" style="4" customWidth="1"/>
    <col min="4875" max="4875" width="16.44140625" style="4" customWidth="1"/>
    <col min="4876" max="5120" width="9.109375" style="4"/>
    <col min="5121" max="5121" width="7.88671875" style="4" customWidth="1"/>
    <col min="5122" max="5122" width="37" style="4" customWidth="1"/>
    <col min="5123" max="5123" width="40.88671875" style="4" customWidth="1"/>
    <col min="5124" max="5124" width="9.6640625" style="4" customWidth="1"/>
    <col min="5125" max="5125" width="15.44140625" style="4" customWidth="1"/>
    <col min="5126" max="5126" width="16.44140625" style="4" customWidth="1"/>
    <col min="5127" max="5127" width="15.33203125" style="4" customWidth="1"/>
    <col min="5128" max="5129" width="15.88671875" style="4" customWidth="1"/>
    <col min="5130" max="5130" width="15" style="4" customWidth="1"/>
    <col min="5131" max="5131" width="16.44140625" style="4" customWidth="1"/>
    <col min="5132" max="5376" width="9.109375" style="4"/>
    <col min="5377" max="5377" width="7.88671875" style="4" customWidth="1"/>
    <col min="5378" max="5378" width="37" style="4" customWidth="1"/>
    <col min="5379" max="5379" width="40.88671875" style="4" customWidth="1"/>
    <col min="5380" max="5380" width="9.6640625" style="4" customWidth="1"/>
    <col min="5381" max="5381" width="15.44140625" style="4" customWidth="1"/>
    <col min="5382" max="5382" width="16.44140625" style="4" customWidth="1"/>
    <col min="5383" max="5383" width="15.33203125" style="4" customWidth="1"/>
    <col min="5384" max="5385" width="15.88671875" style="4" customWidth="1"/>
    <col min="5386" max="5386" width="15" style="4" customWidth="1"/>
    <col min="5387" max="5387" width="16.44140625" style="4" customWidth="1"/>
    <col min="5388" max="5632" width="9.109375" style="4"/>
    <col min="5633" max="5633" width="7.88671875" style="4" customWidth="1"/>
    <col min="5634" max="5634" width="37" style="4" customWidth="1"/>
    <col min="5635" max="5635" width="40.88671875" style="4" customWidth="1"/>
    <col min="5636" max="5636" width="9.6640625" style="4" customWidth="1"/>
    <col min="5637" max="5637" width="15.44140625" style="4" customWidth="1"/>
    <col min="5638" max="5638" width="16.44140625" style="4" customWidth="1"/>
    <col min="5639" max="5639" width="15.33203125" style="4" customWidth="1"/>
    <col min="5640" max="5641" width="15.88671875" style="4" customWidth="1"/>
    <col min="5642" max="5642" width="15" style="4" customWidth="1"/>
    <col min="5643" max="5643" width="16.44140625" style="4" customWidth="1"/>
    <col min="5644" max="5888" width="9.109375" style="4"/>
    <col min="5889" max="5889" width="7.88671875" style="4" customWidth="1"/>
    <col min="5890" max="5890" width="37" style="4" customWidth="1"/>
    <col min="5891" max="5891" width="40.88671875" style="4" customWidth="1"/>
    <col min="5892" max="5892" width="9.6640625" style="4" customWidth="1"/>
    <col min="5893" max="5893" width="15.44140625" style="4" customWidth="1"/>
    <col min="5894" max="5894" width="16.44140625" style="4" customWidth="1"/>
    <col min="5895" max="5895" width="15.33203125" style="4" customWidth="1"/>
    <col min="5896" max="5897" width="15.88671875" style="4" customWidth="1"/>
    <col min="5898" max="5898" width="15" style="4" customWidth="1"/>
    <col min="5899" max="5899" width="16.44140625" style="4" customWidth="1"/>
    <col min="5900" max="6144" width="9.109375" style="4"/>
    <col min="6145" max="6145" width="7.88671875" style="4" customWidth="1"/>
    <col min="6146" max="6146" width="37" style="4" customWidth="1"/>
    <col min="6147" max="6147" width="40.88671875" style="4" customWidth="1"/>
    <col min="6148" max="6148" width="9.6640625" style="4" customWidth="1"/>
    <col min="6149" max="6149" width="15.44140625" style="4" customWidth="1"/>
    <col min="6150" max="6150" width="16.44140625" style="4" customWidth="1"/>
    <col min="6151" max="6151" width="15.33203125" style="4" customWidth="1"/>
    <col min="6152" max="6153" width="15.88671875" style="4" customWidth="1"/>
    <col min="6154" max="6154" width="15" style="4" customWidth="1"/>
    <col min="6155" max="6155" width="16.44140625" style="4" customWidth="1"/>
    <col min="6156" max="6400" width="9.109375" style="4"/>
    <col min="6401" max="6401" width="7.88671875" style="4" customWidth="1"/>
    <col min="6402" max="6402" width="37" style="4" customWidth="1"/>
    <col min="6403" max="6403" width="40.88671875" style="4" customWidth="1"/>
    <col min="6404" max="6404" width="9.6640625" style="4" customWidth="1"/>
    <col min="6405" max="6405" width="15.44140625" style="4" customWidth="1"/>
    <col min="6406" max="6406" width="16.44140625" style="4" customWidth="1"/>
    <col min="6407" max="6407" width="15.33203125" style="4" customWidth="1"/>
    <col min="6408" max="6409" width="15.88671875" style="4" customWidth="1"/>
    <col min="6410" max="6410" width="15" style="4" customWidth="1"/>
    <col min="6411" max="6411" width="16.44140625" style="4" customWidth="1"/>
    <col min="6412" max="6656" width="9.109375" style="4"/>
    <col min="6657" max="6657" width="7.88671875" style="4" customWidth="1"/>
    <col min="6658" max="6658" width="37" style="4" customWidth="1"/>
    <col min="6659" max="6659" width="40.88671875" style="4" customWidth="1"/>
    <col min="6660" max="6660" width="9.6640625" style="4" customWidth="1"/>
    <col min="6661" max="6661" width="15.44140625" style="4" customWidth="1"/>
    <col min="6662" max="6662" width="16.44140625" style="4" customWidth="1"/>
    <col min="6663" max="6663" width="15.33203125" style="4" customWidth="1"/>
    <col min="6664" max="6665" width="15.88671875" style="4" customWidth="1"/>
    <col min="6666" max="6666" width="15" style="4" customWidth="1"/>
    <col min="6667" max="6667" width="16.44140625" style="4" customWidth="1"/>
    <col min="6668" max="6912" width="9.109375" style="4"/>
    <col min="6913" max="6913" width="7.88671875" style="4" customWidth="1"/>
    <col min="6914" max="6914" width="37" style="4" customWidth="1"/>
    <col min="6915" max="6915" width="40.88671875" style="4" customWidth="1"/>
    <col min="6916" max="6916" width="9.6640625" style="4" customWidth="1"/>
    <col min="6917" max="6917" width="15.44140625" style="4" customWidth="1"/>
    <col min="6918" max="6918" width="16.44140625" style="4" customWidth="1"/>
    <col min="6919" max="6919" width="15.33203125" style="4" customWidth="1"/>
    <col min="6920" max="6921" width="15.88671875" style="4" customWidth="1"/>
    <col min="6922" max="6922" width="15" style="4" customWidth="1"/>
    <col min="6923" max="6923" width="16.44140625" style="4" customWidth="1"/>
    <col min="6924" max="7168" width="9.109375" style="4"/>
    <col min="7169" max="7169" width="7.88671875" style="4" customWidth="1"/>
    <col min="7170" max="7170" width="37" style="4" customWidth="1"/>
    <col min="7171" max="7171" width="40.88671875" style="4" customWidth="1"/>
    <col min="7172" max="7172" width="9.6640625" style="4" customWidth="1"/>
    <col min="7173" max="7173" width="15.44140625" style="4" customWidth="1"/>
    <col min="7174" max="7174" width="16.44140625" style="4" customWidth="1"/>
    <col min="7175" max="7175" width="15.33203125" style="4" customWidth="1"/>
    <col min="7176" max="7177" width="15.88671875" style="4" customWidth="1"/>
    <col min="7178" max="7178" width="15" style="4" customWidth="1"/>
    <col min="7179" max="7179" width="16.44140625" style="4" customWidth="1"/>
    <col min="7180" max="7424" width="9.109375" style="4"/>
    <col min="7425" max="7425" width="7.88671875" style="4" customWidth="1"/>
    <col min="7426" max="7426" width="37" style="4" customWidth="1"/>
    <col min="7427" max="7427" width="40.88671875" style="4" customWidth="1"/>
    <col min="7428" max="7428" width="9.6640625" style="4" customWidth="1"/>
    <col min="7429" max="7429" width="15.44140625" style="4" customWidth="1"/>
    <col min="7430" max="7430" width="16.44140625" style="4" customWidth="1"/>
    <col min="7431" max="7431" width="15.33203125" style="4" customWidth="1"/>
    <col min="7432" max="7433" width="15.88671875" style="4" customWidth="1"/>
    <col min="7434" max="7434" width="15" style="4" customWidth="1"/>
    <col min="7435" max="7435" width="16.44140625" style="4" customWidth="1"/>
    <col min="7436" max="7680" width="9.109375" style="4"/>
    <col min="7681" max="7681" width="7.88671875" style="4" customWidth="1"/>
    <col min="7682" max="7682" width="37" style="4" customWidth="1"/>
    <col min="7683" max="7683" width="40.88671875" style="4" customWidth="1"/>
    <col min="7684" max="7684" width="9.6640625" style="4" customWidth="1"/>
    <col min="7685" max="7685" width="15.44140625" style="4" customWidth="1"/>
    <col min="7686" max="7686" width="16.44140625" style="4" customWidth="1"/>
    <col min="7687" max="7687" width="15.33203125" style="4" customWidth="1"/>
    <col min="7688" max="7689" width="15.88671875" style="4" customWidth="1"/>
    <col min="7690" max="7690" width="15" style="4" customWidth="1"/>
    <col min="7691" max="7691" width="16.44140625" style="4" customWidth="1"/>
    <col min="7692" max="7936" width="9.109375" style="4"/>
    <col min="7937" max="7937" width="7.88671875" style="4" customWidth="1"/>
    <col min="7938" max="7938" width="37" style="4" customWidth="1"/>
    <col min="7939" max="7939" width="40.88671875" style="4" customWidth="1"/>
    <col min="7940" max="7940" width="9.6640625" style="4" customWidth="1"/>
    <col min="7941" max="7941" width="15.44140625" style="4" customWidth="1"/>
    <col min="7942" max="7942" width="16.44140625" style="4" customWidth="1"/>
    <col min="7943" max="7943" width="15.33203125" style="4" customWidth="1"/>
    <col min="7944" max="7945" width="15.88671875" style="4" customWidth="1"/>
    <col min="7946" max="7946" width="15" style="4" customWidth="1"/>
    <col min="7947" max="7947" width="16.44140625" style="4" customWidth="1"/>
    <col min="7948" max="8192" width="9.109375" style="4"/>
    <col min="8193" max="8193" width="7.88671875" style="4" customWidth="1"/>
    <col min="8194" max="8194" width="37" style="4" customWidth="1"/>
    <col min="8195" max="8195" width="40.88671875" style="4" customWidth="1"/>
    <col min="8196" max="8196" width="9.6640625" style="4" customWidth="1"/>
    <col min="8197" max="8197" width="15.44140625" style="4" customWidth="1"/>
    <col min="8198" max="8198" width="16.44140625" style="4" customWidth="1"/>
    <col min="8199" max="8199" width="15.33203125" style="4" customWidth="1"/>
    <col min="8200" max="8201" width="15.88671875" style="4" customWidth="1"/>
    <col min="8202" max="8202" width="15" style="4" customWidth="1"/>
    <col min="8203" max="8203" width="16.44140625" style="4" customWidth="1"/>
    <col min="8204" max="8448" width="9.109375" style="4"/>
    <col min="8449" max="8449" width="7.88671875" style="4" customWidth="1"/>
    <col min="8450" max="8450" width="37" style="4" customWidth="1"/>
    <col min="8451" max="8451" width="40.88671875" style="4" customWidth="1"/>
    <col min="8452" max="8452" width="9.6640625" style="4" customWidth="1"/>
    <col min="8453" max="8453" width="15.44140625" style="4" customWidth="1"/>
    <col min="8454" max="8454" width="16.44140625" style="4" customWidth="1"/>
    <col min="8455" max="8455" width="15.33203125" style="4" customWidth="1"/>
    <col min="8456" max="8457" width="15.88671875" style="4" customWidth="1"/>
    <col min="8458" max="8458" width="15" style="4" customWidth="1"/>
    <col min="8459" max="8459" width="16.44140625" style="4" customWidth="1"/>
    <col min="8460" max="8704" width="9.109375" style="4"/>
    <col min="8705" max="8705" width="7.88671875" style="4" customWidth="1"/>
    <col min="8706" max="8706" width="37" style="4" customWidth="1"/>
    <col min="8707" max="8707" width="40.88671875" style="4" customWidth="1"/>
    <col min="8708" max="8708" width="9.6640625" style="4" customWidth="1"/>
    <col min="8709" max="8709" width="15.44140625" style="4" customWidth="1"/>
    <col min="8710" max="8710" width="16.44140625" style="4" customWidth="1"/>
    <col min="8711" max="8711" width="15.33203125" style="4" customWidth="1"/>
    <col min="8712" max="8713" width="15.88671875" style="4" customWidth="1"/>
    <col min="8714" max="8714" width="15" style="4" customWidth="1"/>
    <col min="8715" max="8715" width="16.44140625" style="4" customWidth="1"/>
    <col min="8716" max="8960" width="9.109375" style="4"/>
    <col min="8961" max="8961" width="7.88671875" style="4" customWidth="1"/>
    <col min="8962" max="8962" width="37" style="4" customWidth="1"/>
    <col min="8963" max="8963" width="40.88671875" style="4" customWidth="1"/>
    <col min="8964" max="8964" width="9.6640625" style="4" customWidth="1"/>
    <col min="8965" max="8965" width="15.44140625" style="4" customWidth="1"/>
    <col min="8966" max="8966" width="16.44140625" style="4" customWidth="1"/>
    <col min="8967" max="8967" width="15.33203125" style="4" customWidth="1"/>
    <col min="8968" max="8969" width="15.88671875" style="4" customWidth="1"/>
    <col min="8970" max="8970" width="15" style="4" customWidth="1"/>
    <col min="8971" max="8971" width="16.44140625" style="4" customWidth="1"/>
    <col min="8972" max="9216" width="9.109375" style="4"/>
    <col min="9217" max="9217" width="7.88671875" style="4" customWidth="1"/>
    <col min="9218" max="9218" width="37" style="4" customWidth="1"/>
    <col min="9219" max="9219" width="40.88671875" style="4" customWidth="1"/>
    <col min="9220" max="9220" width="9.6640625" style="4" customWidth="1"/>
    <col min="9221" max="9221" width="15.44140625" style="4" customWidth="1"/>
    <col min="9222" max="9222" width="16.44140625" style="4" customWidth="1"/>
    <col min="9223" max="9223" width="15.33203125" style="4" customWidth="1"/>
    <col min="9224" max="9225" width="15.88671875" style="4" customWidth="1"/>
    <col min="9226" max="9226" width="15" style="4" customWidth="1"/>
    <col min="9227" max="9227" width="16.44140625" style="4" customWidth="1"/>
    <col min="9228" max="9472" width="9.109375" style="4"/>
    <col min="9473" max="9473" width="7.88671875" style="4" customWidth="1"/>
    <col min="9474" max="9474" width="37" style="4" customWidth="1"/>
    <col min="9475" max="9475" width="40.88671875" style="4" customWidth="1"/>
    <col min="9476" max="9476" width="9.6640625" style="4" customWidth="1"/>
    <col min="9477" max="9477" width="15.44140625" style="4" customWidth="1"/>
    <col min="9478" max="9478" width="16.44140625" style="4" customWidth="1"/>
    <col min="9479" max="9479" width="15.33203125" style="4" customWidth="1"/>
    <col min="9480" max="9481" width="15.88671875" style="4" customWidth="1"/>
    <col min="9482" max="9482" width="15" style="4" customWidth="1"/>
    <col min="9483" max="9483" width="16.44140625" style="4" customWidth="1"/>
    <col min="9484" max="9728" width="9.109375" style="4"/>
    <col min="9729" max="9729" width="7.88671875" style="4" customWidth="1"/>
    <col min="9730" max="9730" width="37" style="4" customWidth="1"/>
    <col min="9731" max="9731" width="40.88671875" style="4" customWidth="1"/>
    <col min="9732" max="9732" width="9.6640625" style="4" customWidth="1"/>
    <col min="9733" max="9733" width="15.44140625" style="4" customWidth="1"/>
    <col min="9734" max="9734" width="16.44140625" style="4" customWidth="1"/>
    <col min="9735" max="9735" width="15.33203125" style="4" customWidth="1"/>
    <col min="9736" max="9737" width="15.88671875" style="4" customWidth="1"/>
    <col min="9738" max="9738" width="15" style="4" customWidth="1"/>
    <col min="9739" max="9739" width="16.44140625" style="4" customWidth="1"/>
    <col min="9740" max="9984" width="9.109375" style="4"/>
    <col min="9985" max="9985" width="7.88671875" style="4" customWidth="1"/>
    <col min="9986" max="9986" width="37" style="4" customWidth="1"/>
    <col min="9987" max="9987" width="40.88671875" style="4" customWidth="1"/>
    <col min="9988" max="9988" width="9.6640625" style="4" customWidth="1"/>
    <col min="9989" max="9989" width="15.44140625" style="4" customWidth="1"/>
    <col min="9990" max="9990" width="16.44140625" style="4" customWidth="1"/>
    <col min="9991" max="9991" width="15.33203125" style="4" customWidth="1"/>
    <col min="9992" max="9993" width="15.88671875" style="4" customWidth="1"/>
    <col min="9994" max="9994" width="15" style="4" customWidth="1"/>
    <col min="9995" max="9995" width="16.44140625" style="4" customWidth="1"/>
    <col min="9996" max="10240" width="9.109375" style="4"/>
    <col min="10241" max="10241" width="7.88671875" style="4" customWidth="1"/>
    <col min="10242" max="10242" width="37" style="4" customWidth="1"/>
    <col min="10243" max="10243" width="40.88671875" style="4" customWidth="1"/>
    <col min="10244" max="10244" width="9.6640625" style="4" customWidth="1"/>
    <col min="10245" max="10245" width="15.44140625" style="4" customWidth="1"/>
    <col min="10246" max="10246" width="16.44140625" style="4" customWidth="1"/>
    <col min="10247" max="10247" width="15.33203125" style="4" customWidth="1"/>
    <col min="10248" max="10249" width="15.88671875" style="4" customWidth="1"/>
    <col min="10250" max="10250" width="15" style="4" customWidth="1"/>
    <col min="10251" max="10251" width="16.44140625" style="4" customWidth="1"/>
    <col min="10252" max="10496" width="9.109375" style="4"/>
    <col min="10497" max="10497" width="7.88671875" style="4" customWidth="1"/>
    <col min="10498" max="10498" width="37" style="4" customWidth="1"/>
    <col min="10499" max="10499" width="40.88671875" style="4" customWidth="1"/>
    <col min="10500" max="10500" width="9.6640625" style="4" customWidth="1"/>
    <col min="10501" max="10501" width="15.44140625" style="4" customWidth="1"/>
    <col min="10502" max="10502" width="16.44140625" style="4" customWidth="1"/>
    <col min="10503" max="10503" width="15.33203125" style="4" customWidth="1"/>
    <col min="10504" max="10505" width="15.88671875" style="4" customWidth="1"/>
    <col min="10506" max="10506" width="15" style="4" customWidth="1"/>
    <col min="10507" max="10507" width="16.44140625" style="4" customWidth="1"/>
    <col min="10508" max="10752" width="9.109375" style="4"/>
    <col min="10753" max="10753" width="7.88671875" style="4" customWidth="1"/>
    <col min="10754" max="10754" width="37" style="4" customWidth="1"/>
    <col min="10755" max="10755" width="40.88671875" style="4" customWidth="1"/>
    <col min="10756" max="10756" width="9.6640625" style="4" customWidth="1"/>
    <col min="10757" max="10757" width="15.44140625" style="4" customWidth="1"/>
    <col min="10758" max="10758" width="16.44140625" style="4" customWidth="1"/>
    <col min="10759" max="10759" width="15.33203125" style="4" customWidth="1"/>
    <col min="10760" max="10761" width="15.88671875" style="4" customWidth="1"/>
    <col min="10762" max="10762" width="15" style="4" customWidth="1"/>
    <col min="10763" max="10763" width="16.44140625" style="4" customWidth="1"/>
    <col min="10764" max="11008" width="9.109375" style="4"/>
    <col min="11009" max="11009" width="7.88671875" style="4" customWidth="1"/>
    <col min="11010" max="11010" width="37" style="4" customWidth="1"/>
    <col min="11011" max="11011" width="40.88671875" style="4" customWidth="1"/>
    <col min="11012" max="11012" width="9.6640625" style="4" customWidth="1"/>
    <col min="11013" max="11013" width="15.44140625" style="4" customWidth="1"/>
    <col min="11014" max="11014" width="16.44140625" style="4" customWidth="1"/>
    <col min="11015" max="11015" width="15.33203125" style="4" customWidth="1"/>
    <col min="11016" max="11017" width="15.88671875" style="4" customWidth="1"/>
    <col min="11018" max="11018" width="15" style="4" customWidth="1"/>
    <col min="11019" max="11019" width="16.44140625" style="4" customWidth="1"/>
    <col min="11020" max="11264" width="9.109375" style="4"/>
    <col min="11265" max="11265" width="7.88671875" style="4" customWidth="1"/>
    <col min="11266" max="11266" width="37" style="4" customWidth="1"/>
    <col min="11267" max="11267" width="40.88671875" style="4" customWidth="1"/>
    <col min="11268" max="11268" width="9.6640625" style="4" customWidth="1"/>
    <col min="11269" max="11269" width="15.44140625" style="4" customWidth="1"/>
    <col min="11270" max="11270" width="16.44140625" style="4" customWidth="1"/>
    <col min="11271" max="11271" width="15.33203125" style="4" customWidth="1"/>
    <col min="11272" max="11273" width="15.88671875" style="4" customWidth="1"/>
    <col min="11274" max="11274" width="15" style="4" customWidth="1"/>
    <col min="11275" max="11275" width="16.44140625" style="4" customWidth="1"/>
    <col min="11276" max="11520" width="9.109375" style="4"/>
    <col min="11521" max="11521" width="7.88671875" style="4" customWidth="1"/>
    <col min="11522" max="11522" width="37" style="4" customWidth="1"/>
    <col min="11523" max="11523" width="40.88671875" style="4" customWidth="1"/>
    <col min="11524" max="11524" width="9.6640625" style="4" customWidth="1"/>
    <col min="11525" max="11525" width="15.44140625" style="4" customWidth="1"/>
    <col min="11526" max="11526" width="16.44140625" style="4" customWidth="1"/>
    <col min="11527" max="11527" width="15.33203125" style="4" customWidth="1"/>
    <col min="11528" max="11529" width="15.88671875" style="4" customWidth="1"/>
    <col min="11530" max="11530" width="15" style="4" customWidth="1"/>
    <col min="11531" max="11531" width="16.44140625" style="4" customWidth="1"/>
    <col min="11532" max="11776" width="9.109375" style="4"/>
    <col min="11777" max="11777" width="7.88671875" style="4" customWidth="1"/>
    <col min="11778" max="11778" width="37" style="4" customWidth="1"/>
    <col min="11779" max="11779" width="40.88671875" style="4" customWidth="1"/>
    <col min="11780" max="11780" width="9.6640625" style="4" customWidth="1"/>
    <col min="11781" max="11781" width="15.44140625" style="4" customWidth="1"/>
    <col min="11782" max="11782" width="16.44140625" style="4" customWidth="1"/>
    <col min="11783" max="11783" width="15.33203125" style="4" customWidth="1"/>
    <col min="11784" max="11785" width="15.88671875" style="4" customWidth="1"/>
    <col min="11786" max="11786" width="15" style="4" customWidth="1"/>
    <col min="11787" max="11787" width="16.44140625" style="4" customWidth="1"/>
    <col min="11788" max="12032" width="9.109375" style="4"/>
    <col min="12033" max="12033" width="7.88671875" style="4" customWidth="1"/>
    <col min="12034" max="12034" width="37" style="4" customWidth="1"/>
    <col min="12035" max="12035" width="40.88671875" style="4" customWidth="1"/>
    <col min="12036" max="12036" width="9.6640625" style="4" customWidth="1"/>
    <col min="12037" max="12037" width="15.44140625" style="4" customWidth="1"/>
    <col min="12038" max="12038" width="16.44140625" style="4" customWidth="1"/>
    <col min="12039" max="12039" width="15.33203125" style="4" customWidth="1"/>
    <col min="12040" max="12041" width="15.88671875" style="4" customWidth="1"/>
    <col min="12042" max="12042" width="15" style="4" customWidth="1"/>
    <col min="12043" max="12043" width="16.44140625" style="4" customWidth="1"/>
    <col min="12044" max="12288" width="9.109375" style="4"/>
    <col min="12289" max="12289" width="7.88671875" style="4" customWidth="1"/>
    <col min="12290" max="12290" width="37" style="4" customWidth="1"/>
    <col min="12291" max="12291" width="40.88671875" style="4" customWidth="1"/>
    <col min="12292" max="12292" width="9.6640625" style="4" customWidth="1"/>
    <col min="12293" max="12293" width="15.44140625" style="4" customWidth="1"/>
    <col min="12294" max="12294" width="16.44140625" style="4" customWidth="1"/>
    <col min="12295" max="12295" width="15.33203125" style="4" customWidth="1"/>
    <col min="12296" max="12297" width="15.88671875" style="4" customWidth="1"/>
    <col min="12298" max="12298" width="15" style="4" customWidth="1"/>
    <col min="12299" max="12299" width="16.44140625" style="4" customWidth="1"/>
    <col min="12300" max="12544" width="9.109375" style="4"/>
    <col min="12545" max="12545" width="7.88671875" style="4" customWidth="1"/>
    <col min="12546" max="12546" width="37" style="4" customWidth="1"/>
    <col min="12547" max="12547" width="40.88671875" style="4" customWidth="1"/>
    <col min="12548" max="12548" width="9.6640625" style="4" customWidth="1"/>
    <col min="12549" max="12549" width="15.44140625" style="4" customWidth="1"/>
    <col min="12550" max="12550" width="16.44140625" style="4" customWidth="1"/>
    <col min="12551" max="12551" width="15.33203125" style="4" customWidth="1"/>
    <col min="12552" max="12553" width="15.88671875" style="4" customWidth="1"/>
    <col min="12554" max="12554" width="15" style="4" customWidth="1"/>
    <col min="12555" max="12555" width="16.44140625" style="4" customWidth="1"/>
    <col min="12556" max="12800" width="9.109375" style="4"/>
    <col min="12801" max="12801" width="7.88671875" style="4" customWidth="1"/>
    <col min="12802" max="12802" width="37" style="4" customWidth="1"/>
    <col min="12803" max="12803" width="40.88671875" style="4" customWidth="1"/>
    <col min="12804" max="12804" width="9.6640625" style="4" customWidth="1"/>
    <col min="12805" max="12805" width="15.44140625" style="4" customWidth="1"/>
    <col min="12806" max="12806" width="16.44140625" style="4" customWidth="1"/>
    <col min="12807" max="12807" width="15.33203125" style="4" customWidth="1"/>
    <col min="12808" max="12809" width="15.88671875" style="4" customWidth="1"/>
    <col min="12810" max="12810" width="15" style="4" customWidth="1"/>
    <col min="12811" max="12811" width="16.44140625" style="4" customWidth="1"/>
    <col min="12812" max="13056" width="9.109375" style="4"/>
    <col min="13057" max="13057" width="7.88671875" style="4" customWidth="1"/>
    <col min="13058" max="13058" width="37" style="4" customWidth="1"/>
    <col min="13059" max="13059" width="40.88671875" style="4" customWidth="1"/>
    <col min="13060" max="13060" width="9.6640625" style="4" customWidth="1"/>
    <col min="13061" max="13061" width="15.44140625" style="4" customWidth="1"/>
    <col min="13062" max="13062" width="16.44140625" style="4" customWidth="1"/>
    <col min="13063" max="13063" width="15.33203125" style="4" customWidth="1"/>
    <col min="13064" max="13065" width="15.88671875" style="4" customWidth="1"/>
    <col min="13066" max="13066" width="15" style="4" customWidth="1"/>
    <col min="13067" max="13067" width="16.44140625" style="4" customWidth="1"/>
    <col min="13068" max="13312" width="9.109375" style="4"/>
    <col min="13313" max="13313" width="7.88671875" style="4" customWidth="1"/>
    <col min="13314" max="13314" width="37" style="4" customWidth="1"/>
    <col min="13315" max="13315" width="40.88671875" style="4" customWidth="1"/>
    <col min="13316" max="13316" width="9.6640625" style="4" customWidth="1"/>
    <col min="13317" max="13317" width="15.44140625" style="4" customWidth="1"/>
    <col min="13318" max="13318" width="16.44140625" style="4" customWidth="1"/>
    <col min="13319" max="13319" width="15.33203125" style="4" customWidth="1"/>
    <col min="13320" max="13321" width="15.88671875" style="4" customWidth="1"/>
    <col min="13322" max="13322" width="15" style="4" customWidth="1"/>
    <col min="13323" max="13323" width="16.44140625" style="4" customWidth="1"/>
    <col min="13324" max="13568" width="9.109375" style="4"/>
    <col min="13569" max="13569" width="7.88671875" style="4" customWidth="1"/>
    <col min="13570" max="13570" width="37" style="4" customWidth="1"/>
    <col min="13571" max="13571" width="40.88671875" style="4" customWidth="1"/>
    <col min="13572" max="13572" width="9.6640625" style="4" customWidth="1"/>
    <col min="13573" max="13573" width="15.44140625" style="4" customWidth="1"/>
    <col min="13574" max="13574" width="16.44140625" style="4" customWidth="1"/>
    <col min="13575" max="13575" width="15.33203125" style="4" customWidth="1"/>
    <col min="13576" max="13577" width="15.88671875" style="4" customWidth="1"/>
    <col min="13578" max="13578" width="15" style="4" customWidth="1"/>
    <col min="13579" max="13579" width="16.44140625" style="4" customWidth="1"/>
    <col min="13580" max="13824" width="9.109375" style="4"/>
    <col min="13825" max="13825" width="7.88671875" style="4" customWidth="1"/>
    <col min="13826" max="13826" width="37" style="4" customWidth="1"/>
    <col min="13827" max="13827" width="40.88671875" style="4" customWidth="1"/>
    <col min="13828" max="13828" width="9.6640625" style="4" customWidth="1"/>
    <col min="13829" max="13829" width="15.44140625" style="4" customWidth="1"/>
    <col min="13830" max="13830" width="16.44140625" style="4" customWidth="1"/>
    <col min="13831" max="13831" width="15.33203125" style="4" customWidth="1"/>
    <col min="13832" max="13833" width="15.88671875" style="4" customWidth="1"/>
    <col min="13834" max="13834" width="15" style="4" customWidth="1"/>
    <col min="13835" max="13835" width="16.44140625" style="4" customWidth="1"/>
    <col min="13836" max="14080" width="9.109375" style="4"/>
    <col min="14081" max="14081" width="7.88671875" style="4" customWidth="1"/>
    <col min="14082" max="14082" width="37" style="4" customWidth="1"/>
    <col min="14083" max="14083" width="40.88671875" style="4" customWidth="1"/>
    <col min="14084" max="14084" width="9.6640625" style="4" customWidth="1"/>
    <col min="14085" max="14085" width="15.44140625" style="4" customWidth="1"/>
    <col min="14086" max="14086" width="16.44140625" style="4" customWidth="1"/>
    <col min="14087" max="14087" width="15.33203125" style="4" customWidth="1"/>
    <col min="14088" max="14089" width="15.88671875" style="4" customWidth="1"/>
    <col min="14090" max="14090" width="15" style="4" customWidth="1"/>
    <col min="14091" max="14091" width="16.44140625" style="4" customWidth="1"/>
    <col min="14092" max="14336" width="9.109375" style="4"/>
    <col min="14337" max="14337" width="7.88671875" style="4" customWidth="1"/>
    <col min="14338" max="14338" width="37" style="4" customWidth="1"/>
    <col min="14339" max="14339" width="40.88671875" style="4" customWidth="1"/>
    <col min="14340" max="14340" width="9.6640625" style="4" customWidth="1"/>
    <col min="14341" max="14341" width="15.44140625" style="4" customWidth="1"/>
    <col min="14342" max="14342" width="16.44140625" style="4" customWidth="1"/>
    <col min="14343" max="14343" width="15.33203125" style="4" customWidth="1"/>
    <col min="14344" max="14345" width="15.88671875" style="4" customWidth="1"/>
    <col min="14346" max="14346" width="15" style="4" customWidth="1"/>
    <col min="14347" max="14347" width="16.44140625" style="4" customWidth="1"/>
    <col min="14348" max="14592" width="9.109375" style="4"/>
    <col min="14593" max="14593" width="7.88671875" style="4" customWidth="1"/>
    <col min="14594" max="14594" width="37" style="4" customWidth="1"/>
    <col min="14595" max="14595" width="40.88671875" style="4" customWidth="1"/>
    <col min="14596" max="14596" width="9.6640625" style="4" customWidth="1"/>
    <col min="14597" max="14597" width="15.44140625" style="4" customWidth="1"/>
    <col min="14598" max="14598" width="16.44140625" style="4" customWidth="1"/>
    <col min="14599" max="14599" width="15.33203125" style="4" customWidth="1"/>
    <col min="14600" max="14601" width="15.88671875" style="4" customWidth="1"/>
    <col min="14602" max="14602" width="15" style="4" customWidth="1"/>
    <col min="14603" max="14603" width="16.44140625" style="4" customWidth="1"/>
    <col min="14604" max="14848" width="9.109375" style="4"/>
    <col min="14849" max="14849" width="7.88671875" style="4" customWidth="1"/>
    <col min="14850" max="14850" width="37" style="4" customWidth="1"/>
    <col min="14851" max="14851" width="40.88671875" style="4" customWidth="1"/>
    <col min="14852" max="14852" width="9.6640625" style="4" customWidth="1"/>
    <col min="14853" max="14853" width="15.44140625" style="4" customWidth="1"/>
    <col min="14854" max="14854" width="16.44140625" style="4" customWidth="1"/>
    <col min="14855" max="14855" width="15.33203125" style="4" customWidth="1"/>
    <col min="14856" max="14857" width="15.88671875" style="4" customWidth="1"/>
    <col min="14858" max="14858" width="15" style="4" customWidth="1"/>
    <col min="14859" max="14859" width="16.44140625" style="4" customWidth="1"/>
    <col min="14860" max="15104" width="9.109375" style="4"/>
    <col min="15105" max="15105" width="7.88671875" style="4" customWidth="1"/>
    <col min="15106" max="15106" width="37" style="4" customWidth="1"/>
    <col min="15107" max="15107" width="40.88671875" style="4" customWidth="1"/>
    <col min="15108" max="15108" width="9.6640625" style="4" customWidth="1"/>
    <col min="15109" max="15109" width="15.44140625" style="4" customWidth="1"/>
    <col min="15110" max="15110" width="16.44140625" style="4" customWidth="1"/>
    <col min="15111" max="15111" width="15.33203125" style="4" customWidth="1"/>
    <col min="15112" max="15113" width="15.88671875" style="4" customWidth="1"/>
    <col min="15114" max="15114" width="15" style="4" customWidth="1"/>
    <col min="15115" max="15115" width="16.44140625" style="4" customWidth="1"/>
    <col min="15116" max="15360" width="9.109375" style="4"/>
    <col min="15361" max="15361" width="7.88671875" style="4" customWidth="1"/>
    <col min="15362" max="15362" width="37" style="4" customWidth="1"/>
    <col min="15363" max="15363" width="40.88671875" style="4" customWidth="1"/>
    <col min="15364" max="15364" width="9.6640625" style="4" customWidth="1"/>
    <col min="15365" max="15365" width="15.44140625" style="4" customWidth="1"/>
    <col min="15366" max="15366" width="16.44140625" style="4" customWidth="1"/>
    <col min="15367" max="15367" width="15.33203125" style="4" customWidth="1"/>
    <col min="15368" max="15369" width="15.88671875" style="4" customWidth="1"/>
    <col min="15370" max="15370" width="15" style="4" customWidth="1"/>
    <col min="15371" max="15371" width="16.44140625" style="4" customWidth="1"/>
    <col min="15372" max="15616" width="9.109375" style="4"/>
    <col min="15617" max="15617" width="7.88671875" style="4" customWidth="1"/>
    <col min="15618" max="15618" width="37" style="4" customWidth="1"/>
    <col min="15619" max="15619" width="40.88671875" style="4" customWidth="1"/>
    <col min="15620" max="15620" width="9.6640625" style="4" customWidth="1"/>
    <col min="15621" max="15621" width="15.44140625" style="4" customWidth="1"/>
    <col min="15622" max="15622" width="16.44140625" style="4" customWidth="1"/>
    <col min="15623" max="15623" width="15.33203125" style="4" customWidth="1"/>
    <col min="15624" max="15625" width="15.88671875" style="4" customWidth="1"/>
    <col min="15626" max="15626" width="15" style="4" customWidth="1"/>
    <col min="15627" max="15627" width="16.44140625" style="4" customWidth="1"/>
    <col min="15628" max="15872" width="9.109375" style="4"/>
    <col min="15873" max="15873" width="7.88671875" style="4" customWidth="1"/>
    <col min="15874" max="15874" width="37" style="4" customWidth="1"/>
    <col min="15875" max="15875" width="40.88671875" style="4" customWidth="1"/>
    <col min="15876" max="15876" width="9.6640625" style="4" customWidth="1"/>
    <col min="15877" max="15877" width="15.44140625" style="4" customWidth="1"/>
    <col min="15878" max="15878" width="16.44140625" style="4" customWidth="1"/>
    <col min="15879" max="15879" width="15.33203125" style="4" customWidth="1"/>
    <col min="15880" max="15881" width="15.88671875" style="4" customWidth="1"/>
    <col min="15882" max="15882" width="15" style="4" customWidth="1"/>
    <col min="15883" max="15883" width="16.44140625" style="4" customWidth="1"/>
    <col min="15884" max="16128" width="9.109375" style="4"/>
    <col min="16129" max="16129" width="7.88671875" style="4" customWidth="1"/>
    <col min="16130" max="16130" width="37" style="4" customWidth="1"/>
    <col min="16131" max="16131" width="40.88671875" style="4" customWidth="1"/>
    <col min="16132" max="16132" width="9.6640625" style="4" customWidth="1"/>
    <col min="16133" max="16133" width="15.44140625" style="4" customWidth="1"/>
    <col min="16134" max="16134" width="16.44140625" style="4" customWidth="1"/>
    <col min="16135" max="16135" width="15.33203125" style="4" customWidth="1"/>
    <col min="16136" max="16137" width="15.88671875" style="4" customWidth="1"/>
    <col min="16138" max="16138" width="15" style="4" customWidth="1"/>
    <col min="16139" max="16139" width="16.44140625" style="4" customWidth="1"/>
    <col min="16140" max="16384" width="9.109375" style="4"/>
  </cols>
  <sheetData>
    <row r="1" spans="1:255" ht="34.5" customHeight="1" x14ac:dyDescent="0.25">
      <c r="A1" s="122" t="s">
        <v>141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255" ht="60" customHeight="1" x14ac:dyDescent="0.25">
      <c r="A2" s="37"/>
      <c r="B2" s="38"/>
      <c r="C2" s="39"/>
      <c r="D2" s="39"/>
      <c r="E2" s="40"/>
      <c r="F2" s="39"/>
      <c r="G2" s="39"/>
      <c r="H2" s="39"/>
      <c r="I2" s="124" t="s">
        <v>142</v>
      </c>
      <c r="J2" s="124"/>
      <c r="K2" s="12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" x14ac:dyDescent="0.25">
      <c r="A3" s="37"/>
      <c r="B3" s="38"/>
      <c r="C3" s="39"/>
      <c r="D3" s="39"/>
      <c r="E3" s="40"/>
      <c r="F3" s="39"/>
      <c r="G3" s="39"/>
      <c r="H3" s="39"/>
      <c r="I3" s="39"/>
      <c r="J3" s="39"/>
      <c r="K3" s="3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33.75" customHeight="1" x14ac:dyDescent="0.3">
      <c r="A4" s="125" t="s">
        <v>143</v>
      </c>
      <c r="B4" s="125"/>
      <c r="C4" s="125"/>
      <c r="D4" s="125"/>
      <c r="E4" s="125"/>
      <c r="F4" s="125"/>
      <c r="G4" s="125"/>
      <c r="H4" s="125"/>
      <c r="I4" s="125"/>
      <c r="J4" s="125"/>
      <c r="K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13.8" x14ac:dyDescent="0.25">
      <c r="A5" s="41"/>
      <c r="B5" s="42"/>
      <c r="C5" s="3"/>
      <c r="D5" s="3"/>
      <c r="E5" s="43"/>
      <c r="F5" s="3"/>
      <c r="G5" s="3"/>
      <c r="H5" s="3"/>
      <c r="I5" s="3"/>
      <c r="J5" s="3"/>
      <c r="K5" s="3" t="s">
        <v>25</v>
      </c>
      <c r="L5" s="3" t="s">
        <v>35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47.25" customHeight="1" x14ac:dyDescent="0.25">
      <c r="A6" s="126" t="s">
        <v>82</v>
      </c>
      <c r="B6" s="128" t="s">
        <v>83</v>
      </c>
      <c r="C6" s="128"/>
      <c r="D6" s="130" t="s">
        <v>84</v>
      </c>
      <c r="E6" s="131"/>
      <c r="F6" s="130" t="s">
        <v>85</v>
      </c>
      <c r="G6" s="132"/>
      <c r="H6" s="132"/>
      <c r="I6" s="132"/>
      <c r="J6" s="132"/>
      <c r="K6" s="13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44.25" customHeight="1" x14ac:dyDescent="0.25">
      <c r="A7" s="127"/>
      <c r="B7" s="129"/>
      <c r="C7" s="129"/>
      <c r="D7" s="44" t="s">
        <v>86</v>
      </c>
      <c r="E7" s="44" t="s">
        <v>87</v>
      </c>
      <c r="F7" s="44" t="s">
        <v>88</v>
      </c>
      <c r="G7" s="44" t="s">
        <v>89</v>
      </c>
      <c r="H7" s="44" t="s">
        <v>90</v>
      </c>
      <c r="I7" s="44" t="s">
        <v>91</v>
      </c>
      <c r="J7" s="44" t="s">
        <v>92</v>
      </c>
      <c r="K7" s="44" t="s">
        <v>93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2.75" x14ac:dyDescent="0.2">
      <c r="A8" s="45">
        <v>1</v>
      </c>
      <c r="B8" s="46">
        <v>2</v>
      </c>
      <c r="C8" s="47">
        <v>3</v>
      </c>
      <c r="D8" s="47">
        <v>4</v>
      </c>
      <c r="E8" s="47">
        <v>5</v>
      </c>
      <c r="F8" s="47">
        <v>6</v>
      </c>
      <c r="G8" s="47">
        <v>2016</v>
      </c>
      <c r="H8" s="47">
        <v>2017</v>
      </c>
      <c r="I8" s="47">
        <v>2018</v>
      </c>
      <c r="J8" s="48">
        <v>2019</v>
      </c>
      <c r="K8" s="48">
        <v>2020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</row>
    <row r="9" spans="1:255" ht="13.8" x14ac:dyDescent="0.25">
      <c r="A9" s="117"/>
      <c r="B9" s="106" t="s">
        <v>94</v>
      </c>
      <c r="C9" s="50" t="s">
        <v>95</v>
      </c>
      <c r="D9" s="51"/>
      <c r="E9" s="52"/>
      <c r="F9" s="53">
        <f t="shared" ref="F9:F14" si="0">SUM(G9:K9)</f>
        <v>1213874.716</v>
      </c>
      <c r="G9" s="53">
        <f>SUM(G10:G14)</f>
        <v>159546.06099999999</v>
      </c>
      <c r="H9" s="53">
        <f>SUM(H10:H14)</f>
        <v>352626.38500000001</v>
      </c>
      <c r="I9" s="53">
        <f>SUM(I10:I14)</f>
        <v>358845.70999999996</v>
      </c>
      <c r="J9" s="53">
        <f>SUM(J10:J14)</f>
        <v>174608.73</v>
      </c>
      <c r="K9" s="53">
        <f>SUM(K10:K14)</f>
        <v>168247.83000000002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</row>
    <row r="10" spans="1:255" ht="13.8" x14ac:dyDescent="0.25">
      <c r="A10" s="118"/>
      <c r="B10" s="107"/>
      <c r="C10" s="50" t="s">
        <v>96</v>
      </c>
      <c r="D10" s="55"/>
      <c r="E10" s="52"/>
      <c r="F10" s="53">
        <f t="shared" si="0"/>
        <v>40257.5</v>
      </c>
      <c r="G10" s="53">
        <f>G17+G60+G88+G151</f>
        <v>8051.5</v>
      </c>
      <c r="H10" s="53">
        <f>H17+H60+H88+H151</f>
        <v>8051.5</v>
      </c>
      <c r="I10" s="53">
        <f>I17+I60+I88+I151</f>
        <v>8051.5</v>
      </c>
      <c r="J10" s="53">
        <f>J17+J60+J88+J151</f>
        <v>8051.5</v>
      </c>
      <c r="K10" s="53">
        <f>K17+K60+K88+K151</f>
        <v>8051.5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</row>
    <row r="11" spans="1:255" ht="13.8" x14ac:dyDescent="0.25">
      <c r="A11" s="118"/>
      <c r="B11" s="107"/>
      <c r="C11" s="50" t="s">
        <v>97</v>
      </c>
      <c r="D11" s="55"/>
      <c r="E11" s="52"/>
      <c r="F11" s="53">
        <f t="shared" si="0"/>
        <v>1173617.216</v>
      </c>
      <c r="G11" s="53">
        <f>G18+G61+G89+G117+G152</f>
        <v>151494.56099999999</v>
      </c>
      <c r="H11" s="53">
        <f>H18+H61+H89+H117+H152</f>
        <v>344574.88500000001</v>
      </c>
      <c r="I11" s="53">
        <f>I18+I61+I89+I117+I152</f>
        <v>350794.20999999996</v>
      </c>
      <c r="J11" s="53">
        <f>J18+J61+J89+J117+J152</f>
        <v>166557.23000000001</v>
      </c>
      <c r="K11" s="53">
        <f>K18+K61+K89+K117+K152</f>
        <v>160196.33000000002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</row>
    <row r="12" spans="1:255" ht="13.8" x14ac:dyDescent="0.25">
      <c r="A12" s="118"/>
      <c r="B12" s="107"/>
      <c r="C12" s="50" t="s">
        <v>98</v>
      </c>
      <c r="D12" s="55"/>
      <c r="E12" s="52"/>
      <c r="F12" s="53">
        <f t="shared" si="0"/>
        <v>0</v>
      </c>
      <c r="G12" s="53">
        <f>G19+G62+G90+G118+G153</f>
        <v>0</v>
      </c>
      <c r="H12" s="53">
        <f>H19+H62+H90+H118+H153</f>
        <v>0</v>
      </c>
      <c r="I12" s="53">
        <f t="shared" ref="I12:K14" si="1">I19+I62+I90+I153</f>
        <v>0</v>
      </c>
      <c r="J12" s="53">
        <f t="shared" si="1"/>
        <v>0</v>
      </c>
      <c r="K12" s="53">
        <f t="shared" si="1"/>
        <v>0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</row>
    <row r="13" spans="1:255" ht="13.8" x14ac:dyDescent="0.25">
      <c r="A13" s="118"/>
      <c r="B13" s="107"/>
      <c r="C13" s="50" t="s">
        <v>99</v>
      </c>
      <c r="D13" s="55"/>
      <c r="E13" s="52"/>
      <c r="F13" s="53">
        <f t="shared" si="0"/>
        <v>0</v>
      </c>
      <c r="G13" s="53">
        <f>G20+G63+G91+G154</f>
        <v>0</v>
      </c>
      <c r="H13" s="53">
        <f>H20+H63+H91+H154</f>
        <v>0</v>
      </c>
      <c r="I13" s="53">
        <f t="shared" si="1"/>
        <v>0</v>
      </c>
      <c r="J13" s="53">
        <f t="shared" si="1"/>
        <v>0</v>
      </c>
      <c r="K13" s="53">
        <f t="shared" si="1"/>
        <v>0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</row>
    <row r="14" spans="1:255" ht="38.25" customHeight="1" x14ac:dyDescent="0.25">
      <c r="A14" s="118"/>
      <c r="B14" s="107"/>
      <c r="C14" s="56" t="s">
        <v>100</v>
      </c>
      <c r="D14" s="55"/>
      <c r="E14" s="52"/>
      <c r="F14" s="53">
        <f t="shared" si="0"/>
        <v>0</v>
      </c>
      <c r="G14" s="53">
        <f>G21+G64+G92+G155</f>
        <v>0</v>
      </c>
      <c r="H14" s="53">
        <f>H21+H64+H92+H155</f>
        <v>0</v>
      </c>
      <c r="I14" s="53">
        <f t="shared" si="1"/>
        <v>0</v>
      </c>
      <c r="J14" s="53">
        <f t="shared" si="1"/>
        <v>0</v>
      </c>
      <c r="K14" s="53">
        <f t="shared" si="1"/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</row>
    <row r="15" spans="1:255" ht="35.25" customHeight="1" x14ac:dyDescent="0.25">
      <c r="A15" s="119"/>
      <c r="B15" s="108"/>
      <c r="C15" s="50" t="s">
        <v>101</v>
      </c>
      <c r="D15" s="55"/>
      <c r="E15" s="52"/>
      <c r="F15" s="53" t="s">
        <v>35</v>
      </c>
      <c r="G15" s="53"/>
      <c r="H15" s="53"/>
      <c r="I15" s="53"/>
      <c r="J15" s="53"/>
      <c r="K15" s="53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</row>
    <row r="16" spans="1:255" ht="13.8" x14ac:dyDescent="0.25">
      <c r="A16" s="120" t="s">
        <v>102</v>
      </c>
      <c r="B16" s="121" t="s">
        <v>28</v>
      </c>
      <c r="C16" s="50" t="s">
        <v>95</v>
      </c>
      <c r="D16" s="51"/>
      <c r="E16" s="52"/>
      <c r="F16" s="53">
        <f t="shared" ref="F16:F21" si="2">SUM(G16:K16)</f>
        <v>249721.02000000002</v>
      </c>
      <c r="G16" s="53">
        <f>G30+G37+G44+G51</f>
        <v>56935.47</v>
      </c>
      <c r="H16" s="57">
        <f>H18</f>
        <v>51800.06</v>
      </c>
      <c r="I16" s="53">
        <f t="shared" ref="I16:K17" si="3">I30+I37+I44+I51</f>
        <v>46861.83</v>
      </c>
      <c r="J16" s="53">
        <f t="shared" si="3"/>
        <v>47061.83</v>
      </c>
      <c r="K16" s="53">
        <f t="shared" si="3"/>
        <v>47061.83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</row>
    <row r="17" spans="1:255" ht="13.8" x14ac:dyDescent="0.25">
      <c r="A17" s="120"/>
      <c r="B17" s="121"/>
      <c r="C17" s="50" t="s">
        <v>96</v>
      </c>
      <c r="D17" s="51"/>
      <c r="E17" s="52"/>
      <c r="F17" s="53">
        <f t="shared" si="2"/>
        <v>0</v>
      </c>
      <c r="G17" s="53">
        <f>G31+G38+G45+G52</f>
        <v>0</v>
      </c>
      <c r="H17" s="53">
        <f>H31+H38+H45+H52</f>
        <v>0</v>
      </c>
      <c r="I17" s="53">
        <f t="shared" si="3"/>
        <v>0</v>
      </c>
      <c r="J17" s="53">
        <f t="shared" si="3"/>
        <v>0</v>
      </c>
      <c r="K17" s="53">
        <f t="shared" si="3"/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</row>
    <row r="18" spans="1:255" ht="13.8" x14ac:dyDescent="0.25">
      <c r="A18" s="120"/>
      <c r="B18" s="121"/>
      <c r="C18" s="50" t="s">
        <v>97</v>
      </c>
      <c r="D18" s="51"/>
      <c r="E18" s="52"/>
      <c r="F18" s="53">
        <f t="shared" si="2"/>
        <v>249721.02000000002</v>
      </c>
      <c r="G18" s="53">
        <f>G32+G39+G46+G53+G58</f>
        <v>56935.47</v>
      </c>
      <c r="H18" s="53">
        <f>H32+H39+H46+H53+H58</f>
        <v>51800.06</v>
      </c>
      <c r="I18" s="53">
        <f>I32+I39+I46+I53+I58</f>
        <v>46861.83</v>
      </c>
      <c r="J18" s="53">
        <f>J32+J39+J46+J53+J58</f>
        <v>47061.83</v>
      </c>
      <c r="K18" s="53">
        <f>K32+K39+K46+K53+K58</f>
        <v>47061.83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</row>
    <row r="19" spans="1:255" ht="13.8" x14ac:dyDescent="0.25">
      <c r="A19" s="120"/>
      <c r="B19" s="121"/>
      <c r="C19" s="50" t="s">
        <v>98</v>
      </c>
      <c r="D19" s="55"/>
      <c r="E19" s="52"/>
      <c r="F19" s="53">
        <f t="shared" si="2"/>
        <v>0</v>
      </c>
      <c r="G19" s="53">
        <f t="shared" ref="G19:K20" si="4">G33+G40+G47+G54</f>
        <v>0</v>
      </c>
      <c r="H19" s="53">
        <f t="shared" si="4"/>
        <v>0</v>
      </c>
      <c r="I19" s="53">
        <f t="shared" si="4"/>
        <v>0</v>
      </c>
      <c r="J19" s="53">
        <f t="shared" si="4"/>
        <v>0</v>
      </c>
      <c r="K19" s="53">
        <f t="shared" si="4"/>
        <v>0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</row>
    <row r="20" spans="1:255" ht="13.8" x14ac:dyDescent="0.25">
      <c r="A20" s="120"/>
      <c r="B20" s="121"/>
      <c r="C20" s="50" t="s">
        <v>99</v>
      </c>
      <c r="D20" s="55"/>
      <c r="E20" s="52"/>
      <c r="F20" s="53">
        <f t="shared" si="2"/>
        <v>0</v>
      </c>
      <c r="G20" s="53">
        <f t="shared" si="4"/>
        <v>0</v>
      </c>
      <c r="H20" s="53">
        <f t="shared" si="4"/>
        <v>0</v>
      </c>
      <c r="I20" s="53">
        <f t="shared" si="4"/>
        <v>0</v>
      </c>
      <c r="J20" s="53">
        <f t="shared" si="4"/>
        <v>0</v>
      </c>
      <c r="K20" s="53">
        <f t="shared" si="4"/>
        <v>0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</row>
    <row r="21" spans="1:255" ht="27.6" x14ac:dyDescent="0.25">
      <c r="A21" s="120"/>
      <c r="B21" s="121"/>
      <c r="C21" s="50" t="s">
        <v>100</v>
      </c>
      <c r="D21" s="55"/>
      <c r="E21" s="52"/>
      <c r="F21" s="53">
        <f t="shared" si="2"/>
        <v>0</v>
      </c>
      <c r="G21" s="53">
        <f>G35+G42+G56</f>
        <v>0</v>
      </c>
      <c r="H21" s="53">
        <f>H35+H42+H49+H56</f>
        <v>0</v>
      </c>
      <c r="I21" s="53">
        <f>I35+I42+I49+I56</f>
        <v>0</v>
      </c>
      <c r="J21" s="53">
        <f>J35+J42+J49+J56</f>
        <v>0</v>
      </c>
      <c r="K21" s="53">
        <f>K35+K42+K49+K56</f>
        <v>0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</row>
    <row r="22" spans="1:255" ht="27.6" x14ac:dyDescent="0.25">
      <c r="A22" s="120"/>
      <c r="B22" s="121"/>
      <c r="C22" s="50" t="s">
        <v>103</v>
      </c>
      <c r="D22" s="55"/>
      <c r="E22" s="52"/>
      <c r="F22" s="58"/>
      <c r="G22" s="53"/>
      <c r="H22" s="53"/>
      <c r="I22" s="53"/>
      <c r="J22" s="53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</row>
    <row r="23" spans="1:255" ht="13.8" x14ac:dyDescent="0.25">
      <c r="A23" s="115" t="s">
        <v>29</v>
      </c>
      <c r="B23" s="116" t="s">
        <v>104</v>
      </c>
      <c r="C23" s="59" t="s">
        <v>95</v>
      </c>
      <c r="D23" s="60"/>
      <c r="E23" s="61"/>
      <c r="F23" s="62"/>
      <c r="G23" s="63"/>
      <c r="H23" s="63"/>
      <c r="I23" s="63"/>
      <c r="J23" s="63"/>
      <c r="K23" s="63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</row>
    <row r="24" spans="1:255" ht="13.8" x14ac:dyDescent="0.25">
      <c r="A24" s="115"/>
      <c r="B24" s="116"/>
      <c r="C24" s="59" t="s">
        <v>96</v>
      </c>
      <c r="D24" s="60"/>
      <c r="E24" s="61"/>
      <c r="F24" s="62"/>
      <c r="G24" s="63"/>
      <c r="H24" s="63"/>
      <c r="I24" s="63"/>
      <c r="J24" s="63"/>
      <c r="K24" s="63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</row>
    <row r="25" spans="1:255" ht="13.8" x14ac:dyDescent="0.25">
      <c r="A25" s="115"/>
      <c r="B25" s="116"/>
      <c r="C25" s="59" t="s">
        <v>97</v>
      </c>
      <c r="D25" s="64"/>
      <c r="E25" s="64"/>
      <c r="F25" s="63"/>
      <c r="G25" s="63"/>
      <c r="H25" s="63"/>
      <c r="I25" s="63"/>
      <c r="J25" s="63"/>
      <c r="K25" s="63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</row>
    <row r="26" spans="1:255" ht="13.8" x14ac:dyDescent="0.25">
      <c r="A26" s="115"/>
      <c r="B26" s="116"/>
      <c r="C26" s="59" t="s">
        <v>98</v>
      </c>
      <c r="D26" s="64"/>
      <c r="E26" s="61"/>
      <c r="F26" s="62"/>
      <c r="G26" s="63"/>
      <c r="H26" s="63"/>
      <c r="I26" s="63"/>
      <c r="J26" s="63"/>
      <c r="K26" s="63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</row>
    <row r="27" spans="1:255" ht="13.8" x14ac:dyDescent="0.25">
      <c r="A27" s="115"/>
      <c r="B27" s="116"/>
      <c r="C27" s="59" t="s">
        <v>99</v>
      </c>
      <c r="D27" s="64"/>
      <c r="E27" s="64"/>
      <c r="F27" s="63"/>
      <c r="G27" s="63"/>
      <c r="H27" s="63"/>
      <c r="I27" s="63"/>
      <c r="J27" s="63"/>
      <c r="K27" s="63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</row>
    <row r="28" spans="1:255" ht="13.8" x14ac:dyDescent="0.25">
      <c r="A28" s="115"/>
      <c r="B28" s="116"/>
      <c r="C28" s="59" t="s">
        <v>100</v>
      </c>
      <c r="D28" s="64"/>
      <c r="E28" s="64"/>
      <c r="F28" s="63"/>
      <c r="G28" s="63"/>
      <c r="H28" s="63"/>
      <c r="I28" s="63"/>
      <c r="J28" s="63"/>
      <c r="K28" s="63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</row>
    <row r="29" spans="1:255" ht="27.6" x14ac:dyDescent="0.25">
      <c r="A29" s="115"/>
      <c r="B29" s="116"/>
      <c r="C29" s="59" t="s">
        <v>103</v>
      </c>
      <c r="D29" s="64"/>
      <c r="E29" s="64"/>
      <c r="F29" s="63"/>
      <c r="G29" s="63"/>
      <c r="H29" s="63"/>
      <c r="I29" s="63"/>
      <c r="J29" s="63"/>
      <c r="K29" s="63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</row>
    <row r="30" spans="1:255" ht="13.8" x14ac:dyDescent="0.25">
      <c r="A30" s="115" t="s">
        <v>32</v>
      </c>
      <c r="B30" s="116" t="s">
        <v>105</v>
      </c>
      <c r="C30" s="59" t="s">
        <v>95</v>
      </c>
      <c r="D30" s="60"/>
      <c r="E30" s="61"/>
      <c r="F30" s="63">
        <f>SUM(G30:K30)</f>
        <v>3000</v>
      </c>
      <c r="G30" s="63">
        <f>G32</f>
        <v>800</v>
      </c>
      <c r="H30" s="63">
        <f>H32</f>
        <v>800</v>
      </c>
      <c r="I30" s="63">
        <f>I32</f>
        <v>800</v>
      </c>
      <c r="J30" s="63">
        <f>J32</f>
        <v>300</v>
      </c>
      <c r="K30" s="63">
        <f>K32</f>
        <v>300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</row>
    <row r="31" spans="1:255" ht="13.8" x14ac:dyDescent="0.25">
      <c r="A31" s="115"/>
      <c r="B31" s="116"/>
      <c r="C31" s="59" t="s">
        <v>96</v>
      </c>
      <c r="D31" s="65"/>
      <c r="E31" s="61"/>
      <c r="F31" s="63"/>
      <c r="G31" s="63"/>
      <c r="H31" s="63"/>
      <c r="I31" s="63"/>
      <c r="J31" s="63"/>
      <c r="K31" s="63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</row>
    <row r="32" spans="1:255" ht="13.8" x14ac:dyDescent="0.25">
      <c r="A32" s="115"/>
      <c r="B32" s="116"/>
      <c r="C32" s="59" t="s">
        <v>97</v>
      </c>
      <c r="D32" s="64" t="s">
        <v>106</v>
      </c>
      <c r="E32" s="64" t="s">
        <v>107</v>
      </c>
      <c r="F32" s="63">
        <f>SUM(G32:K32)</f>
        <v>3000</v>
      </c>
      <c r="G32" s="63">
        <v>800</v>
      </c>
      <c r="H32" s="63">
        <v>800</v>
      </c>
      <c r="I32" s="63">
        <v>800</v>
      </c>
      <c r="J32" s="63">
        <v>300</v>
      </c>
      <c r="K32" s="63">
        <v>300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</row>
    <row r="33" spans="1:255" ht="13.8" x14ac:dyDescent="0.25">
      <c r="A33" s="115"/>
      <c r="B33" s="116"/>
      <c r="C33" s="59" t="s">
        <v>98</v>
      </c>
      <c r="D33" s="64"/>
      <c r="E33" s="61"/>
      <c r="F33" s="63"/>
      <c r="G33" s="63"/>
      <c r="H33" s="63"/>
      <c r="I33" s="63"/>
      <c r="J33" s="63"/>
      <c r="K33" s="63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</row>
    <row r="34" spans="1:255" ht="13.8" x14ac:dyDescent="0.25">
      <c r="A34" s="115"/>
      <c r="B34" s="116"/>
      <c r="C34" s="59" t="s">
        <v>99</v>
      </c>
      <c r="D34" s="64"/>
      <c r="E34" s="64"/>
      <c r="F34" s="63"/>
      <c r="G34" s="63"/>
      <c r="H34" s="63"/>
      <c r="I34" s="63"/>
      <c r="J34" s="63"/>
      <c r="K34" s="63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</row>
    <row r="35" spans="1:255" ht="13.8" x14ac:dyDescent="0.25">
      <c r="A35" s="115"/>
      <c r="B35" s="116"/>
      <c r="C35" s="59" t="s">
        <v>100</v>
      </c>
      <c r="D35" s="64"/>
      <c r="E35" s="64"/>
      <c r="F35" s="63"/>
      <c r="G35" s="63"/>
      <c r="H35" s="63"/>
      <c r="I35" s="63"/>
      <c r="J35" s="63"/>
      <c r="K35" s="63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</row>
    <row r="36" spans="1:255" ht="27.6" x14ac:dyDescent="0.25">
      <c r="A36" s="115"/>
      <c r="B36" s="116"/>
      <c r="C36" s="59" t="s">
        <v>103</v>
      </c>
      <c r="D36" s="64"/>
      <c r="E36" s="64"/>
      <c r="F36" s="63"/>
      <c r="G36" s="63"/>
      <c r="H36" s="63"/>
      <c r="I36" s="63"/>
      <c r="J36" s="63"/>
      <c r="K36" s="63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</row>
    <row r="37" spans="1:255" ht="13.8" x14ac:dyDescent="0.25">
      <c r="A37" s="115" t="s">
        <v>33</v>
      </c>
      <c r="B37" s="116" t="s">
        <v>108</v>
      </c>
      <c r="C37" s="59" t="s">
        <v>95</v>
      </c>
      <c r="D37" s="60"/>
      <c r="E37" s="61"/>
      <c r="F37" s="63">
        <f>SUM(G37:K37)</f>
        <v>33132.99</v>
      </c>
      <c r="G37" s="63">
        <f>G39</f>
        <v>14532.99</v>
      </c>
      <c r="H37" s="63">
        <f>H39</f>
        <v>6700</v>
      </c>
      <c r="I37" s="63">
        <f>I39</f>
        <v>3500</v>
      </c>
      <c r="J37" s="63">
        <f>J39</f>
        <v>4200</v>
      </c>
      <c r="K37" s="63">
        <f>K39</f>
        <v>4200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</row>
    <row r="38" spans="1:255" ht="13.8" x14ac:dyDescent="0.25">
      <c r="A38" s="115"/>
      <c r="B38" s="116"/>
      <c r="C38" s="59" t="s">
        <v>96</v>
      </c>
      <c r="D38" s="65"/>
      <c r="E38" s="61"/>
      <c r="F38" s="63"/>
      <c r="G38" s="63"/>
      <c r="H38" s="63"/>
      <c r="I38" s="63"/>
      <c r="J38" s="63"/>
      <c r="K38" s="63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</row>
    <row r="39" spans="1:255" ht="13.8" x14ac:dyDescent="0.25">
      <c r="A39" s="115"/>
      <c r="B39" s="116"/>
      <c r="C39" s="59" t="s">
        <v>97</v>
      </c>
      <c r="D39" s="64" t="s">
        <v>106</v>
      </c>
      <c r="E39" s="64" t="s">
        <v>109</v>
      </c>
      <c r="F39" s="63" t="s">
        <v>35</v>
      </c>
      <c r="G39" s="63">
        <f>14677-110-34.01</f>
        <v>14532.99</v>
      </c>
      <c r="H39" s="63">
        <v>6700</v>
      </c>
      <c r="I39" s="63">
        <v>3500</v>
      </c>
      <c r="J39" s="63">
        <v>4200</v>
      </c>
      <c r="K39" s="63">
        <v>4200</v>
      </c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</row>
    <row r="40" spans="1:255" ht="13.8" x14ac:dyDescent="0.25">
      <c r="A40" s="115"/>
      <c r="B40" s="116"/>
      <c r="C40" s="59" t="s">
        <v>98</v>
      </c>
      <c r="D40" s="64"/>
      <c r="E40" s="61"/>
      <c r="F40" s="63"/>
      <c r="G40" s="63"/>
      <c r="H40" s="63"/>
      <c r="I40" s="63"/>
      <c r="J40" s="63"/>
      <c r="K40" s="63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</row>
    <row r="41" spans="1:255" ht="13.8" x14ac:dyDescent="0.25">
      <c r="A41" s="115"/>
      <c r="B41" s="116"/>
      <c r="C41" s="59" t="s">
        <v>99</v>
      </c>
      <c r="D41" s="64"/>
      <c r="E41" s="64"/>
      <c r="F41" s="63"/>
      <c r="G41" s="63"/>
      <c r="H41" s="63"/>
      <c r="I41" s="63"/>
      <c r="J41" s="63"/>
      <c r="K41" s="63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</row>
    <row r="42" spans="1:255" ht="13.8" x14ac:dyDescent="0.25">
      <c r="A42" s="115"/>
      <c r="B42" s="116"/>
      <c r="C42" s="59" t="s">
        <v>100</v>
      </c>
      <c r="D42" s="64"/>
      <c r="E42" s="64"/>
      <c r="F42" s="63"/>
      <c r="G42" s="63"/>
      <c r="H42" s="63"/>
      <c r="I42" s="63"/>
      <c r="J42" s="63"/>
      <c r="K42" s="63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</row>
    <row r="43" spans="1:255" ht="27.6" x14ac:dyDescent="0.25">
      <c r="A43" s="115"/>
      <c r="B43" s="116"/>
      <c r="C43" s="59" t="s">
        <v>103</v>
      </c>
      <c r="D43" s="64"/>
      <c r="E43" s="64"/>
      <c r="F43" s="63"/>
      <c r="G43" s="63"/>
      <c r="H43" s="63"/>
      <c r="I43" s="63"/>
      <c r="J43" s="63"/>
      <c r="K43" s="63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</row>
    <row r="44" spans="1:255" ht="15" customHeight="1" x14ac:dyDescent="0.25">
      <c r="A44" s="94" t="s">
        <v>36</v>
      </c>
      <c r="B44" s="100" t="s">
        <v>110</v>
      </c>
      <c r="C44" s="59" t="s">
        <v>95</v>
      </c>
      <c r="D44" s="60"/>
      <c r="E44" s="61"/>
      <c r="F44" s="63">
        <f>SUM(G44:K44)</f>
        <v>9660.01</v>
      </c>
      <c r="G44" s="63">
        <f>G46</f>
        <v>1860.01</v>
      </c>
      <c r="H44" s="63">
        <f>H46</f>
        <v>3300</v>
      </c>
      <c r="I44" s="63">
        <f>I46</f>
        <v>1500</v>
      </c>
      <c r="J44" s="63">
        <f>J46</f>
        <v>1500</v>
      </c>
      <c r="K44" s="63">
        <f>K46</f>
        <v>1500</v>
      </c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</row>
    <row r="45" spans="1:255" ht="13.8" x14ac:dyDescent="0.25">
      <c r="A45" s="95"/>
      <c r="B45" s="101"/>
      <c r="C45" s="59" t="s">
        <v>96</v>
      </c>
      <c r="D45" s="65"/>
      <c r="E45" s="61"/>
      <c r="F45" s="63"/>
      <c r="G45" s="63"/>
      <c r="H45" s="63"/>
      <c r="I45" s="63"/>
      <c r="J45" s="63"/>
      <c r="K45" s="63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</row>
    <row r="46" spans="1:255" ht="13.8" x14ac:dyDescent="0.25">
      <c r="A46" s="95"/>
      <c r="B46" s="101"/>
      <c r="C46" s="59" t="s">
        <v>97</v>
      </c>
      <c r="D46" s="64" t="s">
        <v>106</v>
      </c>
      <c r="E46" s="64" t="s">
        <v>111</v>
      </c>
      <c r="F46" s="63">
        <f>SUM(G46:K46)</f>
        <v>9660.01</v>
      </c>
      <c r="G46" s="63">
        <f>1826+34.01</f>
        <v>1860.01</v>
      </c>
      <c r="H46" s="63">
        <v>3300</v>
      </c>
      <c r="I46" s="63">
        <v>1500</v>
      </c>
      <c r="J46" s="63">
        <v>1500</v>
      </c>
      <c r="K46" s="63">
        <v>1500</v>
      </c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</row>
    <row r="47" spans="1:255" ht="13.8" x14ac:dyDescent="0.25">
      <c r="A47" s="95"/>
      <c r="B47" s="101"/>
      <c r="C47" s="59" t="s">
        <v>98</v>
      </c>
      <c r="D47" s="64"/>
      <c r="E47" s="61"/>
      <c r="F47" s="63"/>
      <c r="G47" s="63"/>
      <c r="H47" s="63"/>
      <c r="I47" s="63"/>
      <c r="J47" s="63"/>
      <c r="K47" s="63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</row>
    <row r="48" spans="1:255" ht="13.8" x14ac:dyDescent="0.25">
      <c r="A48" s="95"/>
      <c r="B48" s="101"/>
      <c r="C48" s="59" t="s">
        <v>99</v>
      </c>
      <c r="D48" s="64"/>
      <c r="E48" s="64"/>
      <c r="F48" s="63"/>
      <c r="G48" s="63"/>
      <c r="H48" s="63"/>
      <c r="I48" s="63"/>
      <c r="J48" s="63"/>
      <c r="K48" s="63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</row>
    <row r="49" spans="1:255" ht="13.8" x14ac:dyDescent="0.25">
      <c r="A49" s="95"/>
      <c r="B49" s="101"/>
      <c r="C49" s="59" t="s">
        <v>100</v>
      </c>
      <c r="D49" s="64"/>
      <c r="E49" s="64"/>
      <c r="F49" s="63"/>
      <c r="G49" s="63"/>
      <c r="H49" s="63"/>
      <c r="I49" s="63"/>
      <c r="J49" s="63"/>
      <c r="K49" s="63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</row>
    <row r="50" spans="1:255" ht="27.6" x14ac:dyDescent="0.25">
      <c r="A50" s="96"/>
      <c r="B50" s="102"/>
      <c r="C50" s="59" t="s">
        <v>103</v>
      </c>
      <c r="D50" s="64"/>
      <c r="E50" s="64"/>
      <c r="F50" s="63"/>
      <c r="G50" s="63"/>
      <c r="H50" s="63"/>
      <c r="I50" s="63"/>
      <c r="J50" s="63"/>
      <c r="K50" s="63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</row>
    <row r="51" spans="1:255" ht="15" customHeight="1" x14ac:dyDescent="0.25">
      <c r="A51" s="94" t="s">
        <v>112</v>
      </c>
      <c r="B51" s="100" t="s">
        <v>113</v>
      </c>
      <c r="C51" s="59" t="s">
        <v>95</v>
      </c>
      <c r="D51" s="60"/>
      <c r="E51" s="61"/>
      <c r="F51" s="63">
        <f>SUM(G51:K51)</f>
        <v>203928.02000000002</v>
      </c>
      <c r="G51" s="63">
        <f>G53</f>
        <v>39742.47</v>
      </c>
      <c r="H51" s="63">
        <f>H53</f>
        <v>41000.06</v>
      </c>
      <c r="I51" s="63">
        <f>I53</f>
        <v>41061.83</v>
      </c>
      <c r="J51" s="63">
        <f>J53</f>
        <v>41061.83</v>
      </c>
      <c r="K51" s="63">
        <f>K53</f>
        <v>41061.83</v>
      </c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</row>
    <row r="52" spans="1:255" ht="13.8" x14ac:dyDescent="0.25">
      <c r="A52" s="95"/>
      <c r="B52" s="101"/>
      <c r="C52" s="59" t="s">
        <v>96</v>
      </c>
      <c r="D52" s="60"/>
      <c r="E52" s="61"/>
      <c r="F52" s="63"/>
      <c r="G52" s="63"/>
      <c r="H52" s="63"/>
      <c r="I52" s="63"/>
      <c r="J52" s="63"/>
      <c r="K52" s="63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</row>
    <row r="53" spans="1:255" ht="13.8" x14ac:dyDescent="0.25">
      <c r="A53" s="95"/>
      <c r="B53" s="101"/>
      <c r="C53" s="59" t="s">
        <v>97</v>
      </c>
      <c r="D53" s="64" t="s">
        <v>106</v>
      </c>
      <c r="E53" s="64" t="s">
        <v>114</v>
      </c>
      <c r="F53" s="63">
        <f>SUM(G53:K53)</f>
        <v>203928.02000000002</v>
      </c>
      <c r="G53" s="63">
        <v>39742.47</v>
      </c>
      <c r="H53" s="63">
        <v>41000.06</v>
      </c>
      <c r="I53" s="63">
        <v>41061.83</v>
      </c>
      <c r="J53" s="63">
        <v>41061.83</v>
      </c>
      <c r="K53" s="63">
        <v>41061.83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</row>
    <row r="54" spans="1:255" ht="13.8" x14ac:dyDescent="0.25">
      <c r="A54" s="95"/>
      <c r="B54" s="101"/>
      <c r="C54" s="59" t="s">
        <v>98</v>
      </c>
      <c r="D54" s="64"/>
      <c r="E54" s="61"/>
      <c r="F54" s="62"/>
      <c r="G54" s="63"/>
      <c r="H54" s="63"/>
      <c r="I54" s="63"/>
      <c r="J54" s="63"/>
      <c r="K54" s="63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</row>
    <row r="55" spans="1:255" ht="13.8" x14ac:dyDescent="0.25">
      <c r="A55" s="95"/>
      <c r="B55" s="101"/>
      <c r="C55" s="59" t="s">
        <v>99</v>
      </c>
      <c r="D55" s="64"/>
      <c r="E55" s="64"/>
      <c r="F55" s="63"/>
      <c r="G55" s="63"/>
      <c r="H55" s="63"/>
      <c r="I55" s="63"/>
      <c r="J55" s="63"/>
      <c r="K55" s="63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</row>
    <row r="56" spans="1:255" ht="13.8" x14ac:dyDescent="0.25">
      <c r="A56" s="95"/>
      <c r="B56" s="101"/>
      <c r="C56" s="59" t="s">
        <v>100</v>
      </c>
      <c r="D56" s="64"/>
      <c r="E56" s="64"/>
      <c r="F56" s="63"/>
      <c r="G56" s="63"/>
      <c r="H56" s="63"/>
      <c r="I56" s="63"/>
      <c r="J56" s="63"/>
      <c r="K56" s="63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</row>
    <row r="57" spans="1:255" ht="15" customHeight="1" x14ac:dyDescent="0.25">
      <c r="A57" s="95"/>
      <c r="B57" s="101"/>
      <c r="C57" s="111" t="s">
        <v>103</v>
      </c>
      <c r="D57" s="113"/>
      <c r="E57" s="113"/>
      <c r="F57" s="109"/>
      <c r="G57" s="109"/>
      <c r="H57" s="109"/>
      <c r="I57" s="109"/>
      <c r="J57" s="109"/>
      <c r="K57" s="109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</row>
    <row r="58" spans="1:255" ht="13.8" x14ac:dyDescent="0.25">
      <c r="A58" s="96"/>
      <c r="B58" s="102"/>
      <c r="C58" s="112"/>
      <c r="D58" s="114"/>
      <c r="E58" s="114"/>
      <c r="F58" s="110"/>
      <c r="G58" s="110"/>
      <c r="H58" s="110"/>
      <c r="I58" s="110"/>
      <c r="J58" s="110"/>
      <c r="K58" s="110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</row>
    <row r="59" spans="1:255" ht="15" customHeight="1" x14ac:dyDescent="0.25">
      <c r="A59" s="88" t="s">
        <v>115</v>
      </c>
      <c r="B59" s="106" t="s">
        <v>38</v>
      </c>
      <c r="C59" s="50" t="s">
        <v>95</v>
      </c>
      <c r="D59" s="51"/>
      <c r="E59" s="52"/>
      <c r="F59" s="53">
        <f>SUM(G59:K59)</f>
        <v>137839</v>
      </c>
      <c r="G59" s="53">
        <f>G66+G73+G80</f>
        <v>11952.7</v>
      </c>
      <c r="H59" s="57">
        <f>H66+H73+H80</f>
        <v>37222.699999999997</v>
      </c>
      <c r="I59" s="53">
        <f>I66+I73+I80</f>
        <v>26902.7</v>
      </c>
      <c r="J59" s="53">
        <f>J66+J73+J80</f>
        <v>44060.9</v>
      </c>
      <c r="K59" s="53">
        <f>K66+K73+K80</f>
        <v>17700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</row>
    <row r="60" spans="1:255" ht="15" customHeight="1" x14ac:dyDescent="0.25">
      <c r="A60" s="89"/>
      <c r="B60" s="107"/>
      <c r="C60" s="50" t="s">
        <v>96</v>
      </c>
      <c r="D60" s="51"/>
      <c r="E60" s="52"/>
      <c r="F60" s="53">
        <f t="shared" ref="F60:K64" si="5">F67+F74+F81</f>
        <v>0</v>
      </c>
      <c r="G60" s="53">
        <f t="shared" si="5"/>
        <v>0</v>
      </c>
      <c r="H60" s="53">
        <f t="shared" si="5"/>
        <v>0</v>
      </c>
      <c r="I60" s="53">
        <f t="shared" si="5"/>
        <v>0</v>
      </c>
      <c r="J60" s="53">
        <f t="shared" si="5"/>
        <v>0</v>
      </c>
      <c r="K60" s="53">
        <f t="shared" si="5"/>
        <v>0</v>
      </c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</row>
    <row r="61" spans="1:255" ht="13.8" x14ac:dyDescent="0.25">
      <c r="A61" s="89"/>
      <c r="B61" s="107"/>
      <c r="C61" s="50" t="s">
        <v>97</v>
      </c>
      <c r="D61" s="51"/>
      <c r="E61" s="52"/>
      <c r="F61" s="53">
        <f t="shared" si="5"/>
        <v>137839</v>
      </c>
      <c r="G61" s="53">
        <f t="shared" si="5"/>
        <v>11952.7</v>
      </c>
      <c r="H61" s="53">
        <f t="shared" si="5"/>
        <v>37222.699999999997</v>
      </c>
      <c r="I61" s="53">
        <f t="shared" si="5"/>
        <v>26902.7</v>
      </c>
      <c r="J61" s="53">
        <f t="shared" si="5"/>
        <v>44060.9</v>
      </c>
      <c r="K61" s="53">
        <f t="shared" si="5"/>
        <v>17700</v>
      </c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</row>
    <row r="62" spans="1:255" ht="13.8" x14ac:dyDescent="0.25">
      <c r="A62" s="89"/>
      <c r="B62" s="107"/>
      <c r="C62" s="50" t="s">
        <v>98</v>
      </c>
      <c r="D62" s="55"/>
      <c r="E62" s="52"/>
      <c r="F62" s="53">
        <f t="shared" si="5"/>
        <v>0</v>
      </c>
      <c r="G62" s="53">
        <f t="shared" si="5"/>
        <v>0</v>
      </c>
      <c r="H62" s="53">
        <f t="shared" si="5"/>
        <v>0</v>
      </c>
      <c r="I62" s="53">
        <f t="shared" si="5"/>
        <v>0</v>
      </c>
      <c r="J62" s="53">
        <f t="shared" si="5"/>
        <v>0</v>
      </c>
      <c r="K62" s="53">
        <f t="shared" si="5"/>
        <v>0</v>
      </c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</row>
    <row r="63" spans="1:255" ht="15" customHeight="1" x14ac:dyDescent="0.25">
      <c r="A63" s="89"/>
      <c r="B63" s="107"/>
      <c r="C63" s="50" t="s">
        <v>99</v>
      </c>
      <c r="D63" s="55"/>
      <c r="E63" s="52"/>
      <c r="F63" s="53">
        <f t="shared" si="5"/>
        <v>0</v>
      </c>
      <c r="G63" s="53">
        <f t="shared" si="5"/>
        <v>0</v>
      </c>
      <c r="H63" s="53">
        <f t="shared" si="5"/>
        <v>0</v>
      </c>
      <c r="I63" s="53">
        <f t="shared" si="5"/>
        <v>0</v>
      </c>
      <c r="J63" s="53">
        <f t="shared" si="5"/>
        <v>0</v>
      </c>
      <c r="K63" s="53">
        <f t="shared" si="5"/>
        <v>0</v>
      </c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</row>
    <row r="64" spans="1:255" ht="27.6" x14ac:dyDescent="0.25">
      <c r="A64" s="89"/>
      <c r="B64" s="107"/>
      <c r="C64" s="50" t="s">
        <v>100</v>
      </c>
      <c r="D64" s="67"/>
      <c r="E64" s="52"/>
      <c r="F64" s="53">
        <f t="shared" si="5"/>
        <v>0</v>
      </c>
      <c r="G64" s="53">
        <f t="shared" si="5"/>
        <v>0</v>
      </c>
      <c r="H64" s="53">
        <f t="shared" si="5"/>
        <v>0</v>
      </c>
      <c r="I64" s="53">
        <f t="shared" si="5"/>
        <v>0</v>
      </c>
      <c r="J64" s="53">
        <f t="shared" si="5"/>
        <v>0</v>
      </c>
      <c r="K64" s="53">
        <f t="shared" si="5"/>
        <v>0</v>
      </c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</row>
    <row r="65" spans="1:255" ht="27.6" x14ac:dyDescent="0.25">
      <c r="A65" s="90"/>
      <c r="B65" s="108"/>
      <c r="C65" s="50" t="s">
        <v>103</v>
      </c>
      <c r="D65" s="55"/>
      <c r="E65" s="52"/>
      <c r="F65" s="53"/>
      <c r="G65" s="53"/>
      <c r="H65" s="53"/>
      <c r="I65" s="53"/>
      <c r="J65" s="53"/>
      <c r="K65" s="53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</row>
    <row r="66" spans="1:255" ht="15" customHeight="1" x14ac:dyDescent="0.25">
      <c r="A66" s="94" t="s">
        <v>39</v>
      </c>
      <c r="B66" s="100" t="s">
        <v>116</v>
      </c>
      <c r="C66" s="59" t="s">
        <v>95</v>
      </c>
      <c r="D66" s="60"/>
      <c r="E66" s="61"/>
      <c r="F66" s="63">
        <f>SUM(G66:K66)</f>
        <v>41474.949999999997</v>
      </c>
      <c r="G66" s="63">
        <f>G68</f>
        <v>3984.2</v>
      </c>
      <c r="H66" s="63">
        <f>H68</f>
        <v>13790.75</v>
      </c>
      <c r="I66" s="63">
        <f>I68</f>
        <v>12700</v>
      </c>
      <c r="J66" s="63">
        <f>J68</f>
        <v>10300</v>
      </c>
      <c r="K66" s="63">
        <f>K68</f>
        <v>700</v>
      </c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</row>
    <row r="67" spans="1:255" ht="13.8" x14ac:dyDescent="0.25">
      <c r="A67" s="95"/>
      <c r="B67" s="101"/>
      <c r="C67" s="59" t="s">
        <v>96</v>
      </c>
      <c r="D67" s="60"/>
      <c r="E67" s="61"/>
      <c r="F67" s="63"/>
      <c r="G67" s="63"/>
      <c r="H67" s="63"/>
      <c r="I67" s="63"/>
      <c r="J67" s="63"/>
      <c r="K67" s="63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</row>
    <row r="68" spans="1:255" ht="13.8" x14ac:dyDescent="0.25">
      <c r="A68" s="95"/>
      <c r="B68" s="101"/>
      <c r="C68" s="59" t="s">
        <v>97</v>
      </c>
      <c r="D68" s="61">
        <v>808</v>
      </c>
      <c r="E68" s="61">
        <v>1220109990</v>
      </c>
      <c r="F68" s="63">
        <f>SUM(G68:K68)</f>
        <v>41474.949999999997</v>
      </c>
      <c r="G68" s="63">
        <v>3984.2</v>
      </c>
      <c r="H68" s="63">
        <v>13790.75</v>
      </c>
      <c r="I68" s="63">
        <v>12700</v>
      </c>
      <c r="J68" s="63">
        <v>10300</v>
      </c>
      <c r="K68" s="63">
        <v>700</v>
      </c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</row>
    <row r="69" spans="1:255" ht="13.8" x14ac:dyDescent="0.25">
      <c r="A69" s="95"/>
      <c r="B69" s="101"/>
      <c r="C69" s="59" t="s">
        <v>98</v>
      </c>
      <c r="D69" s="64"/>
      <c r="E69" s="61"/>
      <c r="F69" s="62"/>
      <c r="G69" s="63"/>
      <c r="H69" s="63"/>
      <c r="I69" s="63"/>
      <c r="J69" s="63"/>
      <c r="K69" s="63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</row>
    <row r="70" spans="1:255" ht="13.8" x14ac:dyDescent="0.25">
      <c r="A70" s="95"/>
      <c r="B70" s="101"/>
      <c r="C70" s="59" t="s">
        <v>99</v>
      </c>
      <c r="D70" s="64"/>
      <c r="E70" s="61"/>
      <c r="F70" s="62"/>
      <c r="G70" s="63"/>
      <c r="H70" s="63"/>
      <c r="I70" s="63"/>
      <c r="J70" s="63"/>
      <c r="K70" s="63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</row>
    <row r="71" spans="1:255" ht="13.8" x14ac:dyDescent="0.25">
      <c r="A71" s="95"/>
      <c r="B71" s="101"/>
      <c r="C71" s="59" t="s">
        <v>100</v>
      </c>
      <c r="D71" s="64"/>
      <c r="E71" s="61"/>
      <c r="F71" s="62"/>
      <c r="G71" s="63"/>
      <c r="H71" s="63"/>
      <c r="I71" s="63"/>
      <c r="J71" s="63"/>
      <c r="K71" s="63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</row>
    <row r="72" spans="1:255" ht="27.6" x14ac:dyDescent="0.25">
      <c r="A72" s="96"/>
      <c r="B72" s="102"/>
      <c r="C72" s="59" t="s">
        <v>103</v>
      </c>
      <c r="D72" s="64"/>
      <c r="E72" s="61"/>
      <c r="F72" s="62"/>
      <c r="G72" s="63"/>
      <c r="H72" s="63"/>
      <c r="I72" s="63"/>
      <c r="J72" s="63"/>
      <c r="K72" s="63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</row>
    <row r="73" spans="1:255" ht="15" customHeight="1" x14ac:dyDescent="0.25">
      <c r="A73" s="94" t="s">
        <v>41</v>
      </c>
      <c r="B73" s="100" t="s">
        <v>117</v>
      </c>
      <c r="C73" s="59" t="s">
        <v>95</v>
      </c>
      <c r="D73" s="60"/>
      <c r="E73" s="61"/>
      <c r="F73" s="63">
        <f>SUM(G73:K73)</f>
        <v>90582.735000000001</v>
      </c>
      <c r="G73" s="63">
        <f>G75</f>
        <v>7968.5</v>
      </c>
      <c r="H73" s="63">
        <f>H75</f>
        <v>20950.634999999998</v>
      </c>
      <c r="I73" s="63">
        <f>I75</f>
        <v>11952.7</v>
      </c>
      <c r="J73" s="63">
        <v>33010.9</v>
      </c>
      <c r="K73" s="63">
        <f>K75</f>
        <v>16700</v>
      </c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</row>
    <row r="74" spans="1:255" ht="13.8" x14ac:dyDescent="0.25">
      <c r="A74" s="95"/>
      <c r="B74" s="101"/>
      <c r="C74" s="59" t="s">
        <v>96</v>
      </c>
      <c r="D74" s="60"/>
      <c r="E74" s="61"/>
      <c r="F74" s="63"/>
      <c r="G74" s="63"/>
      <c r="H74" s="63"/>
      <c r="I74" s="63"/>
      <c r="J74" s="63"/>
      <c r="K74" s="63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</row>
    <row r="75" spans="1:255" ht="13.8" x14ac:dyDescent="0.25">
      <c r="A75" s="95"/>
      <c r="B75" s="101"/>
      <c r="C75" s="59" t="s">
        <v>97</v>
      </c>
      <c r="D75" s="61">
        <v>808</v>
      </c>
      <c r="E75" s="61">
        <v>1220209990</v>
      </c>
      <c r="F75" s="63">
        <f>SUM(G75:K75)</f>
        <v>90582.735000000001</v>
      </c>
      <c r="G75" s="63">
        <v>7968.5</v>
      </c>
      <c r="H75" s="63">
        <v>20950.634999999998</v>
      </c>
      <c r="I75" s="63">
        <v>11952.7</v>
      </c>
      <c r="J75" s="63">
        <v>33010.9</v>
      </c>
      <c r="K75" s="63">
        <v>16700</v>
      </c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</row>
    <row r="76" spans="1:255" ht="13.8" x14ac:dyDescent="0.25">
      <c r="A76" s="95"/>
      <c r="B76" s="101"/>
      <c r="C76" s="59" t="s">
        <v>98</v>
      </c>
      <c r="D76" s="64"/>
      <c r="E76" s="61"/>
      <c r="F76" s="63"/>
      <c r="G76" s="63"/>
      <c r="H76" s="63"/>
      <c r="I76" s="63"/>
      <c r="J76" s="63"/>
      <c r="K76" s="63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</row>
    <row r="77" spans="1:255" ht="13.8" x14ac:dyDescent="0.25">
      <c r="A77" s="95"/>
      <c r="B77" s="101"/>
      <c r="C77" s="59" t="s">
        <v>99</v>
      </c>
      <c r="D77" s="64"/>
      <c r="E77" s="61"/>
      <c r="F77" s="63"/>
      <c r="G77" s="63"/>
      <c r="H77" s="63"/>
      <c r="I77" s="63"/>
      <c r="J77" s="63"/>
      <c r="K77" s="63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</row>
    <row r="78" spans="1:255" ht="13.8" x14ac:dyDescent="0.25">
      <c r="A78" s="95"/>
      <c r="B78" s="101"/>
      <c r="C78" s="59" t="s">
        <v>100</v>
      </c>
      <c r="D78" s="64"/>
      <c r="E78" s="61"/>
      <c r="F78" s="63"/>
      <c r="G78" s="63"/>
      <c r="H78" s="63"/>
      <c r="I78" s="63"/>
      <c r="J78" s="63"/>
      <c r="K78" s="63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</row>
    <row r="79" spans="1:255" ht="27.6" x14ac:dyDescent="0.25">
      <c r="A79" s="96"/>
      <c r="B79" s="102"/>
      <c r="C79" s="59" t="s">
        <v>103</v>
      </c>
      <c r="D79" s="64"/>
      <c r="E79" s="61"/>
      <c r="F79" s="63"/>
      <c r="G79" s="63"/>
      <c r="H79" s="63"/>
      <c r="I79" s="63"/>
      <c r="J79" s="63"/>
      <c r="K79" s="63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</row>
    <row r="80" spans="1:255" ht="15" customHeight="1" x14ac:dyDescent="0.25">
      <c r="A80" s="94" t="s">
        <v>43</v>
      </c>
      <c r="B80" s="100" t="s">
        <v>118</v>
      </c>
      <c r="C80" s="59" t="s">
        <v>95</v>
      </c>
      <c r="D80" s="60"/>
      <c r="E80" s="61"/>
      <c r="F80" s="63">
        <f>SUM(G80:K80)</f>
        <v>5781.3150000000005</v>
      </c>
      <c r="G80" s="63">
        <f>G82</f>
        <v>0</v>
      </c>
      <c r="H80" s="63">
        <f>H82</f>
        <v>2481.3150000000001</v>
      </c>
      <c r="I80" s="63">
        <f>I82</f>
        <v>2250</v>
      </c>
      <c r="J80" s="63">
        <v>750</v>
      </c>
      <c r="K80" s="63">
        <f>K82</f>
        <v>300</v>
      </c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</row>
    <row r="81" spans="1:255" ht="13.8" x14ac:dyDescent="0.25">
      <c r="A81" s="95"/>
      <c r="B81" s="101"/>
      <c r="C81" s="59" t="s">
        <v>96</v>
      </c>
      <c r="D81" s="60"/>
      <c r="E81" s="61"/>
      <c r="F81" s="63"/>
      <c r="G81" s="63"/>
      <c r="H81" s="63"/>
      <c r="I81" s="63"/>
      <c r="J81" s="63"/>
      <c r="K81" s="63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</row>
    <row r="82" spans="1:255" ht="13.8" x14ac:dyDescent="0.25">
      <c r="A82" s="95"/>
      <c r="B82" s="101"/>
      <c r="C82" s="59" t="s">
        <v>97</v>
      </c>
      <c r="D82" s="61">
        <v>808</v>
      </c>
      <c r="E82" s="61">
        <v>1220309990</v>
      </c>
      <c r="F82" s="63">
        <f>SUM(G82:K82)</f>
        <v>5781.3150000000005</v>
      </c>
      <c r="G82" s="63">
        <v>0</v>
      </c>
      <c r="H82" s="63">
        <v>2481.3150000000001</v>
      </c>
      <c r="I82" s="63">
        <v>2250</v>
      </c>
      <c r="J82" s="63">
        <v>750</v>
      </c>
      <c r="K82" s="63">
        <v>300</v>
      </c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</row>
    <row r="83" spans="1:255" ht="13.8" x14ac:dyDescent="0.25">
      <c r="A83" s="95"/>
      <c r="B83" s="101"/>
      <c r="C83" s="59" t="s">
        <v>98</v>
      </c>
      <c r="D83" s="64"/>
      <c r="E83" s="61"/>
      <c r="F83" s="62"/>
      <c r="G83" s="63"/>
      <c r="H83" s="63"/>
      <c r="I83" s="63"/>
      <c r="J83" s="63"/>
      <c r="K83" s="63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</row>
    <row r="84" spans="1:255" ht="13.8" x14ac:dyDescent="0.25">
      <c r="A84" s="95"/>
      <c r="B84" s="101"/>
      <c r="C84" s="59" t="s">
        <v>99</v>
      </c>
      <c r="D84" s="64"/>
      <c r="E84" s="61"/>
      <c r="F84" s="62"/>
      <c r="G84" s="63"/>
      <c r="H84" s="63"/>
      <c r="I84" s="63"/>
      <c r="J84" s="63"/>
      <c r="K84" s="63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</row>
    <row r="85" spans="1:255" ht="13.8" x14ac:dyDescent="0.25">
      <c r="A85" s="95"/>
      <c r="B85" s="101"/>
      <c r="C85" s="59" t="s">
        <v>100</v>
      </c>
      <c r="D85" s="64"/>
      <c r="E85" s="61"/>
      <c r="F85" s="62"/>
      <c r="G85" s="63"/>
      <c r="H85" s="63"/>
      <c r="I85" s="63"/>
      <c r="J85" s="63"/>
      <c r="K85" s="63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</row>
    <row r="86" spans="1:255" ht="27.6" x14ac:dyDescent="0.25">
      <c r="A86" s="96"/>
      <c r="B86" s="102"/>
      <c r="C86" s="59" t="s">
        <v>103</v>
      </c>
      <c r="D86" s="64"/>
      <c r="E86" s="61"/>
      <c r="F86" s="62"/>
      <c r="G86" s="63"/>
      <c r="H86" s="63"/>
      <c r="I86" s="63"/>
      <c r="J86" s="63"/>
      <c r="K86" s="63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</row>
    <row r="87" spans="1:255" ht="15" customHeight="1" x14ac:dyDescent="0.25">
      <c r="A87" s="88" t="s">
        <v>119</v>
      </c>
      <c r="B87" s="106" t="s">
        <v>120</v>
      </c>
      <c r="C87" s="50" t="s">
        <v>95</v>
      </c>
      <c r="D87" s="67"/>
      <c r="E87" s="55"/>
      <c r="F87" s="53">
        <f>SUM(F88:F89)</f>
        <v>146908.4</v>
      </c>
      <c r="G87" s="53">
        <f>SUM(G88:G89)</f>
        <v>20004.2</v>
      </c>
      <c r="H87" s="57">
        <f>SUM(H88:H89)</f>
        <v>26849.7</v>
      </c>
      <c r="I87" s="53">
        <f>SUM(I88:I89)</f>
        <v>33351.5</v>
      </c>
      <c r="J87" s="53">
        <f t="shared" ref="H87:K88" si="6">J101+J108</f>
        <v>33351.5</v>
      </c>
      <c r="K87" s="53">
        <f t="shared" si="6"/>
        <v>33351.5</v>
      </c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</row>
    <row r="88" spans="1:255" ht="15" customHeight="1" x14ac:dyDescent="0.25">
      <c r="A88" s="89"/>
      <c r="B88" s="107"/>
      <c r="C88" s="50" t="s">
        <v>96</v>
      </c>
      <c r="D88" s="67"/>
      <c r="E88" s="55"/>
      <c r="F88" s="53">
        <f>SUM(G88:K88)</f>
        <v>40257.5</v>
      </c>
      <c r="G88" s="53">
        <f>G102+G109</f>
        <v>8051.5</v>
      </c>
      <c r="H88" s="53">
        <f t="shared" si="6"/>
        <v>8051.5</v>
      </c>
      <c r="I88" s="53">
        <f t="shared" si="6"/>
        <v>8051.5</v>
      </c>
      <c r="J88" s="53">
        <f t="shared" si="6"/>
        <v>8051.5</v>
      </c>
      <c r="K88" s="53">
        <f t="shared" si="6"/>
        <v>8051.5</v>
      </c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</row>
    <row r="89" spans="1:255" ht="13.8" x14ac:dyDescent="0.25">
      <c r="A89" s="89"/>
      <c r="B89" s="107"/>
      <c r="C89" s="50" t="s">
        <v>97</v>
      </c>
      <c r="D89" s="67"/>
      <c r="E89" s="55"/>
      <c r="F89" s="53">
        <f>SUM(G89:K89)</f>
        <v>106650.9</v>
      </c>
      <c r="G89" s="53">
        <f>G110</f>
        <v>11952.7</v>
      </c>
      <c r="H89" s="53">
        <f>H110+H103</f>
        <v>18798.2</v>
      </c>
      <c r="I89" s="53">
        <f>I110</f>
        <v>25300</v>
      </c>
      <c r="J89" s="53">
        <f>J110</f>
        <v>25300</v>
      </c>
      <c r="K89" s="53">
        <f>K110</f>
        <v>25300</v>
      </c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</row>
    <row r="90" spans="1:255" ht="13.8" x14ac:dyDescent="0.25">
      <c r="A90" s="89"/>
      <c r="B90" s="107"/>
      <c r="C90" s="50" t="s">
        <v>98</v>
      </c>
      <c r="D90" s="55"/>
      <c r="E90" s="55"/>
      <c r="F90" s="58"/>
      <c r="G90" s="58"/>
      <c r="H90" s="58"/>
      <c r="I90" s="58"/>
      <c r="J90" s="58"/>
      <c r="K90" s="58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</row>
    <row r="91" spans="1:255" ht="15" customHeight="1" x14ac:dyDescent="0.25">
      <c r="A91" s="89"/>
      <c r="B91" s="107"/>
      <c r="C91" s="50" t="s">
        <v>99</v>
      </c>
      <c r="D91" s="55"/>
      <c r="E91" s="55"/>
      <c r="F91" s="58"/>
      <c r="G91" s="58"/>
      <c r="H91" s="58"/>
      <c r="I91" s="58"/>
      <c r="J91" s="58"/>
      <c r="K91" s="58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  <c r="II91" s="54"/>
      <c r="IJ91" s="54"/>
      <c r="IK91" s="54"/>
      <c r="IL91" s="54"/>
      <c r="IM91" s="54"/>
      <c r="IN91" s="54"/>
      <c r="IO91" s="54"/>
      <c r="IP91" s="54"/>
      <c r="IQ91" s="54"/>
      <c r="IR91" s="54"/>
      <c r="IS91" s="54"/>
      <c r="IT91" s="54"/>
      <c r="IU91" s="54"/>
    </row>
    <row r="92" spans="1:255" ht="27.6" x14ac:dyDescent="0.25">
      <c r="A92" s="89"/>
      <c r="B92" s="107"/>
      <c r="C92" s="50" t="s">
        <v>100</v>
      </c>
      <c r="D92" s="55"/>
      <c r="E92" s="55"/>
      <c r="F92" s="58"/>
      <c r="G92" s="58"/>
      <c r="H92" s="58"/>
      <c r="I92" s="58"/>
      <c r="J92" s="58"/>
      <c r="K92" s="58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</row>
    <row r="93" spans="1:255" ht="27.6" x14ac:dyDescent="0.25">
      <c r="A93" s="90"/>
      <c r="B93" s="108"/>
      <c r="C93" s="50" t="s">
        <v>103</v>
      </c>
      <c r="D93" s="55"/>
      <c r="E93" s="55"/>
      <c r="F93" s="58"/>
      <c r="G93" s="58"/>
      <c r="H93" s="58"/>
      <c r="I93" s="58"/>
      <c r="J93" s="58"/>
      <c r="K93" s="58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  <c r="IH93" s="54"/>
      <c r="II93" s="54"/>
      <c r="IJ93" s="54"/>
      <c r="IK93" s="54"/>
      <c r="IL93" s="54"/>
      <c r="IM93" s="54"/>
      <c r="IN93" s="54"/>
      <c r="IO93" s="54"/>
      <c r="IP93" s="54"/>
      <c r="IQ93" s="54"/>
      <c r="IR93" s="54"/>
      <c r="IS93" s="54"/>
      <c r="IT93" s="54"/>
      <c r="IU93" s="54"/>
    </row>
    <row r="94" spans="1:255" ht="15" customHeight="1" x14ac:dyDescent="0.25">
      <c r="A94" s="94" t="s">
        <v>48</v>
      </c>
      <c r="B94" s="100" t="s">
        <v>121</v>
      </c>
      <c r="C94" s="59" t="s">
        <v>95</v>
      </c>
      <c r="D94" s="60"/>
      <c r="E94" s="61"/>
      <c r="F94" s="62"/>
      <c r="G94" s="63"/>
      <c r="H94" s="63"/>
      <c r="I94" s="63"/>
      <c r="J94" s="63"/>
      <c r="K94" s="63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</row>
    <row r="95" spans="1:255" ht="13.8" x14ac:dyDescent="0.25">
      <c r="A95" s="95"/>
      <c r="B95" s="101"/>
      <c r="C95" s="59" t="s">
        <v>96</v>
      </c>
      <c r="D95" s="60"/>
      <c r="E95" s="61"/>
      <c r="F95" s="62"/>
      <c r="G95" s="63"/>
      <c r="H95" s="63"/>
      <c r="I95" s="63"/>
      <c r="J95" s="63"/>
      <c r="K95" s="63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</row>
    <row r="96" spans="1:255" ht="13.8" x14ac:dyDescent="0.25">
      <c r="A96" s="95"/>
      <c r="B96" s="101"/>
      <c r="C96" s="59" t="s">
        <v>97</v>
      </c>
      <c r="D96" s="64"/>
      <c r="E96" s="61"/>
      <c r="F96" s="62"/>
      <c r="G96" s="63"/>
      <c r="H96" s="63"/>
      <c r="I96" s="63"/>
      <c r="J96" s="63"/>
      <c r="K96" s="63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</row>
    <row r="97" spans="1:255" ht="13.8" x14ac:dyDescent="0.25">
      <c r="A97" s="95"/>
      <c r="B97" s="101"/>
      <c r="C97" s="59" t="s">
        <v>98</v>
      </c>
      <c r="D97" s="64"/>
      <c r="E97" s="61"/>
      <c r="F97" s="62"/>
      <c r="G97" s="63"/>
      <c r="H97" s="63"/>
      <c r="I97" s="63"/>
      <c r="J97" s="63"/>
      <c r="K97" s="63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  <c r="IF97" s="54"/>
      <c r="IG97" s="54"/>
      <c r="IH97" s="54"/>
      <c r="II97" s="54"/>
      <c r="IJ97" s="54"/>
      <c r="IK97" s="54"/>
      <c r="IL97" s="54"/>
      <c r="IM97" s="54"/>
      <c r="IN97" s="54"/>
      <c r="IO97" s="54"/>
      <c r="IP97" s="54"/>
      <c r="IQ97" s="54"/>
      <c r="IR97" s="54"/>
      <c r="IS97" s="54"/>
      <c r="IT97" s="54"/>
      <c r="IU97" s="54"/>
    </row>
    <row r="98" spans="1:255" ht="13.8" x14ac:dyDescent="0.25">
      <c r="A98" s="95"/>
      <c r="B98" s="101"/>
      <c r="C98" s="59" t="s">
        <v>99</v>
      </c>
      <c r="D98" s="64"/>
      <c r="E98" s="61"/>
      <c r="F98" s="62"/>
      <c r="G98" s="63"/>
      <c r="H98" s="63"/>
      <c r="I98" s="63"/>
      <c r="J98" s="63"/>
      <c r="K98" s="63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</row>
    <row r="99" spans="1:255" ht="13.8" x14ac:dyDescent="0.25">
      <c r="A99" s="95"/>
      <c r="B99" s="101"/>
      <c r="C99" s="59" t="s">
        <v>100</v>
      </c>
      <c r="D99" s="64"/>
      <c r="E99" s="61"/>
      <c r="F99" s="62"/>
      <c r="G99" s="63"/>
      <c r="H99" s="63"/>
      <c r="I99" s="63"/>
      <c r="J99" s="63"/>
      <c r="K99" s="63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</row>
    <row r="100" spans="1:255" ht="46.5" customHeight="1" x14ac:dyDescent="0.25">
      <c r="A100" s="96"/>
      <c r="B100" s="102"/>
      <c r="C100" s="59" t="s">
        <v>103</v>
      </c>
      <c r="D100" s="64"/>
      <c r="E100" s="61"/>
      <c r="F100" s="62"/>
      <c r="G100" s="63"/>
      <c r="H100" s="63"/>
      <c r="I100" s="63"/>
      <c r="J100" s="63"/>
      <c r="K100" s="63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  <c r="IH100" s="54"/>
      <c r="II100" s="54"/>
      <c r="IJ100" s="54"/>
      <c r="IK100" s="54"/>
      <c r="IL100" s="54"/>
      <c r="IM100" s="54"/>
      <c r="IN100" s="54"/>
      <c r="IO100" s="54"/>
      <c r="IP100" s="54"/>
      <c r="IQ100" s="54"/>
      <c r="IR100" s="54"/>
      <c r="IS100" s="54"/>
      <c r="IT100" s="54"/>
      <c r="IU100" s="54"/>
    </row>
    <row r="101" spans="1:255" ht="15" customHeight="1" x14ac:dyDescent="0.25">
      <c r="A101" s="94" t="s">
        <v>54</v>
      </c>
      <c r="B101" s="100" t="s">
        <v>122</v>
      </c>
      <c r="C101" s="59" t="s">
        <v>95</v>
      </c>
      <c r="D101" s="60"/>
      <c r="E101" s="61"/>
      <c r="F101" s="63">
        <f>SUM(G101:K101)</f>
        <v>39655.377999999997</v>
      </c>
      <c r="G101" s="63">
        <f>G102</f>
        <v>7449.3779999999997</v>
      </c>
      <c r="H101" s="63">
        <f>H102</f>
        <v>8051.5</v>
      </c>
      <c r="I101" s="63">
        <f>I102</f>
        <v>8051.5</v>
      </c>
      <c r="J101" s="63">
        <f>J102</f>
        <v>8051.5</v>
      </c>
      <c r="K101" s="63">
        <f>K102</f>
        <v>8051.5</v>
      </c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  <c r="IO101" s="54"/>
      <c r="IP101" s="54"/>
      <c r="IQ101" s="54"/>
      <c r="IR101" s="54"/>
      <c r="IS101" s="54"/>
      <c r="IT101" s="54"/>
      <c r="IU101" s="54"/>
    </row>
    <row r="102" spans="1:255" ht="13.8" x14ac:dyDescent="0.25">
      <c r="A102" s="95"/>
      <c r="B102" s="101"/>
      <c r="C102" s="59" t="s">
        <v>96</v>
      </c>
      <c r="D102" s="61">
        <v>808</v>
      </c>
      <c r="E102" s="61">
        <v>1230251280</v>
      </c>
      <c r="F102" s="63">
        <f>SUM(G102:K102)</f>
        <v>39655.377999999997</v>
      </c>
      <c r="G102" s="63">
        <v>7449.3779999999997</v>
      </c>
      <c r="H102" s="63">
        <v>8051.5</v>
      </c>
      <c r="I102" s="63">
        <v>8051.5</v>
      </c>
      <c r="J102" s="63">
        <v>8051.5</v>
      </c>
      <c r="K102" s="63">
        <v>8051.5</v>
      </c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  <c r="IO102" s="54"/>
      <c r="IP102" s="54"/>
      <c r="IQ102" s="54"/>
      <c r="IR102" s="54"/>
      <c r="IS102" s="54"/>
      <c r="IT102" s="54"/>
      <c r="IU102" s="54"/>
    </row>
    <row r="103" spans="1:255" ht="13.8" x14ac:dyDescent="0.25">
      <c r="A103" s="95"/>
      <c r="B103" s="101"/>
      <c r="C103" s="59" t="s">
        <v>97</v>
      </c>
      <c r="D103" s="61"/>
      <c r="E103" s="61"/>
      <c r="F103" s="63"/>
      <c r="G103" s="63"/>
      <c r="H103" s="63"/>
      <c r="I103" s="63"/>
      <c r="J103" s="63"/>
      <c r="K103" s="63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  <c r="IO103" s="54"/>
      <c r="IP103" s="54"/>
      <c r="IQ103" s="54"/>
      <c r="IR103" s="54"/>
      <c r="IS103" s="54"/>
      <c r="IT103" s="54"/>
      <c r="IU103" s="54"/>
    </row>
    <row r="104" spans="1:255" ht="13.8" x14ac:dyDescent="0.25">
      <c r="A104" s="95"/>
      <c r="B104" s="101"/>
      <c r="C104" s="59" t="s">
        <v>98</v>
      </c>
      <c r="D104" s="64"/>
      <c r="E104" s="61"/>
      <c r="F104" s="63" t="s">
        <v>123</v>
      </c>
      <c r="G104" s="63"/>
      <c r="H104" s="63"/>
      <c r="I104" s="63"/>
      <c r="J104" s="63"/>
      <c r="K104" s="63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  <c r="IH104" s="54"/>
      <c r="II104" s="54"/>
      <c r="IJ104" s="54"/>
      <c r="IK104" s="54"/>
      <c r="IL104" s="54"/>
      <c r="IM104" s="54"/>
      <c r="IN104" s="54"/>
      <c r="IO104" s="54"/>
      <c r="IP104" s="54"/>
      <c r="IQ104" s="54"/>
      <c r="IR104" s="54"/>
      <c r="IS104" s="54"/>
      <c r="IT104" s="54"/>
      <c r="IU104" s="54"/>
    </row>
    <row r="105" spans="1:255" ht="13.8" x14ac:dyDescent="0.25">
      <c r="A105" s="95"/>
      <c r="B105" s="101"/>
      <c r="C105" s="59" t="s">
        <v>99</v>
      </c>
      <c r="D105" s="64"/>
      <c r="E105" s="61"/>
      <c r="F105" s="63"/>
      <c r="G105" s="63"/>
      <c r="H105" s="63"/>
      <c r="I105" s="63"/>
      <c r="J105" s="63"/>
      <c r="K105" s="63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  <c r="IO105" s="54"/>
      <c r="IP105" s="54"/>
      <c r="IQ105" s="54"/>
      <c r="IR105" s="54"/>
      <c r="IS105" s="54"/>
      <c r="IT105" s="54"/>
      <c r="IU105" s="54"/>
    </row>
    <row r="106" spans="1:255" ht="13.8" x14ac:dyDescent="0.25">
      <c r="A106" s="95"/>
      <c r="B106" s="101"/>
      <c r="C106" s="59" t="s">
        <v>100</v>
      </c>
      <c r="D106" s="64"/>
      <c r="E106" s="61"/>
      <c r="F106" s="63"/>
      <c r="G106" s="63"/>
      <c r="H106" s="63"/>
      <c r="I106" s="63"/>
      <c r="J106" s="63"/>
      <c r="K106" s="63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  <c r="IU106" s="54"/>
    </row>
    <row r="107" spans="1:255" ht="27.6" x14ac:dyDescent="0.25">
      <c r="A107" s="96"/>
      <c r="B107" s="102"/>
      <c r="C107" s="59" t="s">
        <v>103</v>
      </c>
      <c r="D107" s="64"/>
      <c r="E107" s="61"/>
      <c r="F107" s="63"/>
      <c r="G107" s="63"/>
      <c r="H107" s="63"/>
      <c r="I107" s="63"/>
      <c r="J107" s="63"/>
      <c r="K107" s="63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</row>
    <row r="108" spans="1:255" ht="15" customHeight="1" x14ac:dyDescent="0.25">
      <c r="A108" s="94" t="s">
        <v>56</v>
      </c>
      <c r="B108" s="100" t="s">
        <v>124</v>
      </c>
      <c r="C108" s="59" t="s">
        <v>95</v>
      </c>
      <c r="D108" s="61"/>
      <c r="E108" s="61"/>
      <c r="F108" s="63">
        <f>SUM(G108:K108)</f>
        <v>107253.022</v>
      </c>
      <c r="G108" s="63">
        <f>G110+G109</f>
        <v>12554.822</v>
      </c>
      <c r="H108" s="63">
        <f>H110</f>
        <v>18798.2</v>
      </c>
      <c r="I108" s="63">
        <f>I110</f>
        <v>25300</v>
      </c>
      <c r="J108" s="63">
        <f>J110</f>
        <v>25300</v>
      </c>
      <c r="K108" s="63">
        <f>K110</f>
        <v>25300</v>
      </c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  <c r="IU108" s="54"/>
    </row>
    <row r="109" spans="1:255" ht="13.8" x14ac:dyDescent="0.25">
      <c r="A109" s="95"/>
      <c r="B109" s="101"/>
      <c r="C109" s="59" t="s">
        <v>96</v>
      </c>
      <c r="D109" s="61">
        <v>808</v>
      </c>
      <c r="E109" s="61">
        <v>1230351280</v>
      </c>
      <c r="F109" s="63">
        <v>602.12199999999996</v>
      </c>
      <c r="G109" s="63">
        <v>602.12199999999996</v>
      </c>
      <c r="H109" s="63"/>
      <c r="I109" s="63"/>
      <c r="J109" s="63"/>
      <c r="K109" s="63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  <c r="IU109" s="54"/>
    </row>
    <row r="110" spans="1:255" ht="13.8" x14ac:dyDescent="0.25">
      <c r="A110" s="95"/>
      <c r="B110" s="101"/>
      <c r="C110" s="59" t="s">
        <v>97</v>
      </c>
      <c r="D110" s="61">
        <v>808</v>
      </c>
      <c r="E110" s="64" t="s">
        <v>125</v>
      </c>
      <c r="F110" s="63">
        <f>SUM(G110:K110)</f>
        <v>106650.9</v>
      </c>
      <c r="G110" s="63">
        <v>11952.7</v>
      </c>
      <c r="H110" s="63">
        <v>18798.2</v>
      </c>
      <c r="I110" s="63">
        <v>25300</v>
      </c>
      <c r="J110" s="63">
        <v>25300</v>
      </c>
      <c r="K110" s="63">
        <v>25300</v>
      </c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  <c r="IO110" s="54"/>
      <c r="IP110" s="54"/>
      <c r="IQ110" s="54"/>
      <c r="IR110" s="54"/>
      <c r="IS110" s="54"/>
      <c r="IT110" s="54"/>
      <c r="IU110" s="54"/>
    </row>
    <row r="111" spans="1:255" ht="13.8" x14ac:dyDescent="0.25">
      <c r="A111" s="95"/>
      <c r="B111" s="101"/>
      <c r="C111" s="59" t="s">
        <v>98</v>
      </c>
      <c r="D111" s="64"/>
      <c r="E111" s="61"/>
      <c r="F111" s="62"/>
      <c r="G111" s="63"/>
      <c r="H111" s="63"/>
      <c r="I111" s="63"/>
      <c r="J111" s="63"/>
      <c r="K111" s="63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  <c r="IH111" s="54"/>
      <c r="II111" s="54"/>
      <c r="IJ111" s="54"/>
      <c r="IK111" s="54"/>
      <c r="IL111" s="54"/>
      <c r="IM111" s="54"/>
      <c r="IN111" s="54"/>
      <c r="IO111" s="54"/>
      <c r="IP111" s="54"/>
      <c r="IQ111" s="54"/>
      <c r="IR111" s="54"/>
      <c r="IS111" s="54"/>
      <c r="IT111" s="54"/>
      <c r="IU111" s="54"/>
    </row>
    <row r="112" spans="1:255" ht="13.8" x14ac:dyDescent="0.25">
      <c r="A112" s="95"/>
      <c r="B112" s="101"/>
      <c r="C112" s="59" t="s">
        <v>99</v>
      </c>
      <c r="D112" s="64"/>
      <c r="E112" s="61"/>
      <c r="F112" s="62"/>
      <c r="G112" s="63"/>
      <c r="H112" s="63"/>
      <c r="I112" s="63"/>
      <c r="J112" s="63"/>
      <c r="K112" s="63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  <c r="IH112" s="54"/>
      <c r="II112" s="54"/>
      <c r="IJ112" s="54"/>
      <c r="IK112" s="54"/>
      <c r="IL112" s="54"/>
      <c r="IM112" s="54"/>
      <c r="IN112" s="54"/>
      <c r="IO112" s="54"/>
      <c r="IP112" s="54"/>
      <c r="IQ112" s="54"/>
      <c r="IR112" s="54"/>
      <c r="IS112" s="54"/>
      <c r="IT112" s="54"/>
      <c r="IU112" s="54"/>
    </row>
    <row r="113" spans="1:255" ht="13.8" x14ac:dyDescent="0.25">
      <c r="A113" s="95"/>
      <c r="B113" s="101"/>
      <c r="C113" s="59" t="s">
        <v>100</v>
      </c>
      <c r="D113" s="64"/>
      <c r="E113" s="61"/>
      <c r="F113" s="62"/>
      <c r="G113" s="63"/>
      <c r="H113" s="63"/>
      <c r="I113" s="63"/>
      <c r="J113" s="63"/>
      <c r="K113" s="63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  <c r="IO113" s="54"/>
      <c r="IP113" s="54"/>
      <c r="IQ113" s="54"/>
      <c r="IR113" s="54"/>
      <c r="IS113" s="54"/>
      <c r="IT113" s="54"/>
      <c r="IU113" s="54"/>
    </row>
    <row r="114" spans="1:255" ht="27.6" x14ac:dyDescent="0.25">
      <c r="A114" s="96"/>
      <c r="B114" s="102"/>
      <c r="C114" s="59" t="s">
        <v>103</v>
      </c>
      <c r="D114" s="64"/>
      <c r="E114" s="61"/>
      <c r="F114" s="62"/>
      <c r="G114" s="63"/>
      <c r="H114" s="63"/>
      <c r="I114" s="63"/>
      <c r="J114" s="63"/>
      <c r="K114" s="63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  <c r="IO114" s="54"/>
      <c r="IP114" s="54"/>
      <c r="IQ114" s="54"/>
      <c r="IR114" s="54"/>
      <c r="IS114" s="54"/>
      <c r="IT114" s="54"/>
      <c r="IU114" s="54"/>
    </row>
    <row r="115" spans="1:255" ht="15" customHeight="1" x14ac:dyDescent="0.25">
      <c r="A115" s="88" t="s">
        <v>126</v>
      </c>
      <c r="B115" s="103" t="s">
        <v>63</v>
      </c>
      <c r="C115" s="50" t="s">
        <v>95</v>
      </c>
      <c r="D115" s="52"/>
      <c r="E115" s="68"/>
      <c r="F115" s="53">
        <f t="shared" ref="F115:K115" si="7">F122+F129+F136+F143</f>
        <v>484232.70499999996</v>
      </c>
      <c r="G115" s="53">
        <f>G122+G129+G136+G143</f>
        <v>36018.1</v>
      </c>
      <c r="H115" s="53">
        <f t="shared" si="7"/>
        <v>196619.42499999999</v>
      </c>
      <c r="I115" s="53">
        <f t="shared" si="7"/>
        <v>211595.18</v>
      </c>
      <c r="J115" s="53">
        <f t="shared" si="7"/>
        <v>10000</v>
      </c>
      <c r="K115" s="53">
        <f t="shared" si="7"/>
        <v>30000</v>
      </c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  <c r="II115" s="54"/>
      <c r="IJ115" s="54"/>
      <c r="IK115" s="54"/>
      <c r="IL115" s="54"/>
      <c r="IM115" s="54"/>
      <c r="IN115" s="54"/>
      <c r="IO115" s="54"/>
      <c r="IP115" s="54"/>
      <c r="IQ115" s="54"/>
      <c r="IR115" s="54"/>
      <c r="IS115" s="54"/>
      <c r="IT115" s="54"/>
      <c r="IU115" s="54"/>
    </row>
    <row r="116" spans="1:255" ht="15" customHeight="1" x14ac:dyDescent="0.25">
      <c r="A116" s="89"/>
      <c r="B116" s="104"/>
      <c r="C116" s="50" t="s">
        <v>96</v>
      </c>
      <c r="D116" s="52"/>
      <c r="E116" s="68"/>
      <c r="F116" s="53"/>
      <c r="G116" s="53"/>
      <c r="H116" s="53"/>
      <c r="I116" s="53"/>
      <c r="J116" s="53"/>
      <c r="K116" s="53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  <c r="IO116" s="54"/>
      <c r="IP116" s="54"/>
      <c r="IQ116" s="54"/>
      <c r="IR116" s="54"/>
      <c r="IS116" s="54"/>
      <c r="IT116" s="54"/>
      <c r="IU116" s="54"/>
    </row>
    <row r="117" spans="1:255" ht="13.8" x14ac:dyDescent="0.25">
      <c r="A117" s="89"/>
      <c r="B117" s="104"/>
      <c r="C117" s="50" t="s">
        <v>97</v>
      </c>
      <c r="D117" s="52"/>
      <c r="E117" s="68"/>
      <c r="F117" s="53">
        <f t="shared" ref="F117:K117" si="8">F124+F131+F138+F145</f>
        <v>484232.70499999996</v>
      </c>
      <c r="G117" s="53">
        <f t="shared" si="8"/>
        <v>36018.1</v>
      </c>
      <c r="H117" s="53">
        <f t="shared" si="8"/>
        <v>196619.42499999999</v>
      </c>
      <c r="I117" s="53">
        <f t="shared" si="8"/>
        <v>211595.18</v>
      </c>
      <c r="J117" s="53">
        <f t="shared" si="8"/>
        <v>10000</v>
      </c>
      <c r="K117" s="53">
        <f t="shared" si="8"/>
        <v>30000</v>
      </c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  <c r="II117" s="54"/>
      <c r="IJ117" s="54"/>
      <c r="IK117" s="54"/>
      <c r="IL117" s="54"/>
      <c r="IM117" s="54"/>
      <c r="IN117" s="54"/>
      <c r="IO117" s="54"/>
      <c r="IP117" s="54"/>
      <c r="IQ117" s="54"/>
      <c r="IR117" s="54"/>
      <c r="IS117" s="54"/>
      <c r="IT117" s="54"/>
      <c r="IU117" s="54"/>
    </row>
    <row r="118" spans="1:255" ht="13.8" x14ac:dyDescent="0.25">
      <c r="A118" s="89"/>
      <c r="B118" s="104"/>
      <c r="C118" s="50" t="s">
        <v>98</v>
      </c>
      <c r="D118" s="55"/>
      <c r="E118" s="68"/>
      <c r="F118" s="53">
        <f>G118+H118</f>
        <v>0</v>
      </c>
      <c r="G118" s="53">
        <v>0</v>
      </c>
      <c r="H118" s="53">
        <f>H139</f>
        <v>0</v>
      </c>
      <c r="I118" s="53">
        <v>0</v>
      </c>
      <c r="J118" s="53">
        <v>0</v>
      </c>
      <c r="K118" s="53">
        <v>0</v>
      </c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</row>
    <row r="119" spans="1:255" ht="15" customHeight="1" x14ac:dyDescent="0.25">
      <c r="A119" s="89"/>
      <c r="B119" s="104"/>
      <c r="C119" s="50" t="s">
        <v>99</v>
      </c>
      <c r="D119" s="55"/>
      <c r="E119" s="68"/>
      <c r="F119" s="53"/>
      <c r="G119" s="53"/>
      <c r="H119" s="53"/>
      <c r="I119" s="53"/>
      <c r="J119" s="53"/>
      <c r="K119" s="53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  <c r="IT119" s="54"/>
      <c r="IU119" s="54"/>
    </row>
    <row r="120" spans="1:255" ht="27.6" x14ac:dyDescent="0.25">
      <c r="A120" s="89"/>
      <c r="B120" s="104"/>
      <c r="C120" s="50" t="s">
        <v>100</v>
      </c>
      <c r="D120" s="55"/>
      <c r="E120" s="68"/>
      <c r="F120" s="53"/>
      <c r="G120" s="53"/>
      <c r="H120" s="53"/>
      <c r="I120" s="53"/>
      <c r="J120" s="53"/>
      <c r="K120" s="53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  <c r="IO120" s="54"/>
      <c r="IP120" s="54"/>
      <c r="IQ120" s="54"/>
      <c r="IR120" s="54"/>
      <c r="IS120" s="54"/>
      <c r="IT120" s="54"/>
      <c r="IU120" s="54"/>
    </row>
    <row r="121" spans="1:255" ht="38.25" customHeight="1" x14ac:dyDescent="0.25">
      <c r="A121" s="90"/>
      <c r="B121" s="105"/>
      <c r="C121" s="50" t="s">
        <v>127</v>
      </c>
      <c r="D121" s="55"/>
      <c r="E121" s="68"/>
      <c r="F121" s="53"/>
      <c r="G121" s="53"/>
      <c r="H121" s="53"/>
      <c r="I121" s="53"/>
      <c r="J121" s="53"/>
      <c r="K121" s="53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  <c r="IT121" s="54"/>
      <c r="IU121" s="54"/>
    </row>
    <row r="122" spans="1:255" ht="15" customHeight="1" x14ac:dyDescent="0.25">
      <c r="A122" s="94" t="s">
        <v>64</v>
      </c>
      <c r="B122" s="100" t="s">
        <v>128</v>
      </c>
      <c r="C122" s="59" t="s">
        <v>95</v>
      </c>
      <c r="D122" s="61"/>
      <c r="E122" s="69"/>
      <c r="F122" s="63">
        <f t="shared" ref="F122:K122" si="9">F124</f>
        <v>6018.1</v>
      </c>
      <c r="G122" s="63">
        <f t="shared" si="9"/>
        <v>6018.1</v>
      </c>
      <c r="H122" s="63">
        <f t="shared" si="9"/>
        <v>0</v>
      </c>
      <c r="I122" s="63">
        <f t="shared" si="9"/>
        <v>0</v>
      </c>
      <c r="J122" s="63">
        <f t="shared" si="9"/>
        <v>0</v>
      </c>
      <c r="K122" s="63">
        <f t="shared" si="9"/>
        <v>0</v>
      </c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  <c r="IU122" s="54"/>
    </row>
    <row r="123" spans="1:255" ht="13.8" x14ac:dyDescent="0.25">
      <c r="A123" s="95"/>
      <c r="B123" s="101"/>
      <c r="C123" s="59" t="s">
        <v>96</v>
      </c>
      <c r="D123" s="61"/>
      <c r="E123" s="69"/>
      <c r="F123" s="63"/>
      <c r="G123" s="63"/>
      <c r="H123" s="63"/>
      <c r="I123" s="63"/>
      <c r="J123" s="63"/>
      <c r="K123" s="63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</row>
    <row r="124" spans="1:255" ht="13.8" x14ac:dyDescent="0.25">
      <c r="A124" s="95"/>
      <c r="B124" s="101"/>
      <c r="C124" s="59" t="s">
        <v>97</v>
      </c>
      <c r="D124" s="64"/>
      <c r="E124" s="70" t="s">
        <v>129</v>
      </c>
      <c r="F124" s="63">
        <f>G124+H124+I124+J124+K124</f>
        <v>6018.1</v>
      </c>
      <c r="G124" s="63">
        <v>6018.1</v>
      </c>
      <c r="H124" s="63">
        <v>0</v>
      </c>
      <c r="I124" s="63">
        <v>0</v>
      </c>
      <c r="J124" s="63">
        <v>0</v>
      </c>
      <c r="K124" s="63">
        <v>0</v>
      </c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</row>
    <row r="125" spans="1:255" ht="13.8" x14ac:dyDescent="0.25">
      <c r="A125" s="95"/>
      <c r="B125" s="101"/>
      <c r="C125" s="59" t="s">
        <v>98</v>
      </c>
      <c r="D125" s="64"/>
      <c r="E125" s="69"/>
      <c r="F125" s="63"/>
      <c r="G125" s="63"/>
      <c r="H125" s="63"/>
      <c r="I125" s="63"/>
      <c r="J125" s="63"/>
      <c r="K125" s="63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  <c r="II125" s="54"/>
      <c r="IJ125" s="54"/>
      <c r="IK125" s="54"/>
      <c r="IL125" s="54"/>
      <c r="IM125" s="54"/>
      <c r="IN125" s="54"/>
      <c r="IO125" s="54"/>
      <c r="IP125" s="54"/>
      <c r="IQ125" s="54"/>
      <c r="IR125" s="54"/>
      <c r="IS125" s="54"/>
      <c r="IT125" s="54"/>
      <c r="IU125" s="54"/>
    </row>
    <row r="126" spans="1:255" ht="13.8" x14ac:dyDescent="0.25">
      <c r="A126" s="95"/>
      <c r="B126" s="101"/>
      <c r="C126" s="59" t="s">
        <v>99</v>
      </c>
      <c r="D126" s="64"/>
      <c r="E126" s="70"/>
      <c r="F126" s="63"/>
      <c r="G126" s="63"/>
      <c r="H126" s="63"/>
      <c r="I126" s="63"/>
      <c r="J126" s="63"/>
      <c r="K126" s="63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  <c r="IO126" s="54"/>
      <c r="IP126" s="54"/>
      <c r="IQ126" s="54"/>
      <c r="IR126" s="54"/>
      <c r="IS126" s="54"/>
      <c r="IT126" s="54"/>
      <c r="IU126" s="54"/>
    </row>
    <row r="127" spans="1:255" ht="13.8" x14ac:dyDescent="0.25">
      <c r="A127" s="95"/>
      <c r="B127" s="101"/>
      <c r="C127" s="59" t="s">
        <v>100</v>
      </c>
      <c r="D127" s="64"/>
      <c r="E127" s="70"/>
      <c r="F127" s="63"/>
      <c r="G127" s="63"/>
      <c r="H127" s="63"/>
      <c r="I127" s="63"/>
      <c r="J127" s="63"/>
      <c r="K127" s="63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  <c r="IU127" s="54"/>
    </row>
    <row r="128" spans="1:255" ht="27.6" x14ac:dyDescent="0.25">
      <c r="A128" s="96"/>
      <c r="B128" s="102"/>
      <c r="C128" s="59" t="s">
        <v>127</v>
      </c>
      <c r="D128" s="64"/>
      <c r="E128" s="70"/>
      <c r="F128" s="63"/>
      <c r="G128" s="63"/>
      <c r="H128" s="63"/>
      <c r="I128" s="63"/>
      <c r="J128" s="63"/>
      <c r="K128" s="63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  <c r="IT128" s="54"/>
      <c r="IU128" s="54"/>
    </row>
    <row r="129" spans="1:255" ht="15" customHeight="1" x14ac:dyDescent="0.25">
      <c r="A129" s="94" t="s">
        <v>66</v>
      </c>
      <c r="B129" s="100" t="s">
        <v>130</v>
      </c>
      <c r="C129" s="59" t="s">
        <v>95</v>
      </c>
      <c r="D129" s="61"/>
      <c r="E129" s="69"/>
      <c r="F129" s="63">
        <f>G129+H129+I129+J129+K129</f>
        <v>121500</v>
      </c>
      <c r="G129" s="63">
        <f>G131</f>
        <v>0</v>
      </c>
      <c r="H129" s="63">
        <f>H131</f>
        <v>45000</v>
      </c>
      <c r="I129" s="63">
        <f>I131</f>
        <v>76500</v>
      </c>
      <c r="J129" s="63">
        <f>J131</f>
        <v>0</v>
      </c>
      <c r="K129" s="63">
        <f>K131</f>
        <v>0</v>
      </c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  <c r="IO129" s="54"/>
      <c r="IP129" s="54"/>
      <c r="IQ129" s="54"/>
      <c r="IR129" s="54"/>
      <c r="IS129" s="54"/>
      <c r="IT129" s="54"/>
      <c r="IU129" s="54"/>
    </row>
    <row r="130" spans="1:255" ht="13.8" x14ac:dyDescent="0.25">
      <c r="A130" s="95"/>
      <c r="B130" s="101"/>
      <c r="C130" s="59" t="s">
        <v>96</v>
      </c>
      <c r="D130" s="61"/>
      <c r="E130" s="69"/>
      <c r="F130" s="63"/>
      <c r="G130" s="63"/>
      <c r="H130" s="63"/>
      <c r="I130" s="63"/>
      <c r="J130" s="63"/>
      <c r="K130" s="63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  <c r="II130" s="54"/>
      <c r="IJ130" s="54"/>
      <c r="IK130" s="54"/>
      <c r="IL130" s="54"/>
      <c r="IM130" s="54"/>
      <c r="IN130" s="54"/>
      <c r="IO130" s="54"/>
      <c r="IP130" s="54"/>
      <c r="IQ130" s="54"/>
      <c r="IR130" s="54"/>
      <c r="IS130" s="54"/>
      <c r="IT130" s="54"/>
      <c r="IU130" s="54"/>
    </row>
    <row r="131" spans="1:255" ht="13.8" x14ac:dyDescent="0.25">
      <c r="A131" s="95"/>
      <c r="B131" s="101"/>
      <c r="C131" s="59" t="s">
        <v>97</v>
      </c>
      <c r="D131" s="64" t="s">
        <v>106</v>
      </c>
      <c r="E131" s="70" t="s">
        <v>131</v>
      </c>
      <c r="F131" s="63">
        <f>G131+H131+I131+J131+K131</f>
        <v>121500</v>
      </c>
      <c r="G131" s="63">
        <v>0</v>
      </c>
      <c r="H131" s="63">
        <v>45000</v>
      </c>
      <c r="I131" s="63">
        <v>76500</v>
      </c>
      <c r="J131" s="63">
        <v>0</v>
      </c>
      <c r="K131" s="63">
        <v>0</v>
      </c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  <c r="II131" s="54"/>
      <c r="IJ131" s="54"/>
      <c r="IK131" s="54"/>
      <c r="IL131" s="54"/>
      <c r="IM131" s="54"/>
      <c r="IN131" s="54"/>
      <c r="IO131" s="54"/>
      <c r="IP131" s="54"/>
      <c r="IQ131" s="54"/>
      <c r="IR131" s="54"/>
      <c r="IS131" s="54"/>
      <c r="IT131" s="54"/>
      <c r="IU131" s="54"/>
    </row>
    <row r="132" spans="1:255" ht="13.8" x14ac:dyDescent="0.25">
      <c r="A132" s="95"/>
      <c r="B132" s="101"/>
      <c r="C132" s="59" t="s">
        <v>98</v>
      </c>
      <c r="D132" s="64"/>
      <c r="E132" s="69"/>
      <c r="F132" s="63"/>
      <c r="G132" s="63"/>
      <c r="H132" s="63"/>
      <c r="I132" s="63"/>
      <c r="J132" s="63"/>
      <c r="K132" s="63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  <c r="II132" s="54"/>
      <c r="IJ132" s="54"/>
      <c r="IK132" s="54"/>
      <c r="IL132" s="54"/>
      <c r="IM132" s="54"/>
      <c r="IN132" s="54"/>
      <c r="IO132" s="54"/>
      <c r="IP132" s="54"/>
      <c r="IQ132" s="54"/>
      <c r="IR132" s="54"/>
      <c r="IS132" s="54"/>
      <c r="IT132" s="54"/>
      <c r="IU132" s="54"/>
    </row>
    <row r="133" spans="1:255" ht="13.8" x14ac:dyDescent="0.25">
      <c r="A133" s="95"/>
      <c r="B133" s="101"/>
      <c r="C133" s="59" t="s">
        <v>99</v>
      </c>
      <c r="D133" s="64"/>
      <c r="E133" s="70"/>
      <c r="F133" s="63"/>
      <c r="G133" s="63"/>
      <c r="H133" s="63"/>
      <c r="I133" s="63"/>
      <c r="J133" s="63"/>
      <c r="K133" s="63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  <c r="IU133" s="54"/>
    </row>
    <row r="134" spans="1:255" ht="13.8" x14ac:dyDescent="0.25">
      <c r="A134" s="95"/>
      <c r="B134" s="101"/>
      <c r="C134" s="59" t="s">
        <v>132</v>
      </c>
      <c r="D134" s="64"/>
      <c r="E134" s="70"/>
      <c r="F134" s="63"/>
      <c r="G134" s="63"/>
      <c r="H134" s="63"/>
      <c r="I134" s="63"/>
      <c r="J134" s="63"/>
      <c r="K134" s="63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  <c r="II134" s="54"/>
      <c r="IJ134" s="54"/>
      <c r="IK134" s="54"/>
      <c r="IL134" s="54"/>
      <c r="IM134" s="54"/>
      <c r="IN134" s="54"/>
      <c r="IO134" s="54"/>
      <c r="IP134" s="54"/>
      <c r="IQ134" s="54"/>
      <c r="IR134" s="54"/>
      <c r="IS134" s="54"/>
      <c r="IT134" s="54"/>
      <c r="IU134" s="54"/>
    </row>
    <row r="135" spans="1:255" ht="27.6" x14ac:dyDescent="0.25">
      <c r="A135" s="96"/>
      <c r="B135" s="102"/>
      <c r="C135" s="59" t="s">
        <v>127</v>
      </c>
      <c r="D135" s="64"/>
      <c r="E135" s="70"/>
      <c r="F135" s="63"/>
      <c r="G135" s="63"/>
      <c r="H135" s="63"/>
      <c r="I135" s="63"/>
      <c r="J135" s="63"/>
      <c r="K135" s="63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  <c r="IH135" s="54"/>
      <c r="II135" s="54"/>
      <c r="IJ135" s="54"/>
      <c r="IK135" s="54"/>
      <c r="IL135" s="54"/>
      <c r="IM135" s="54"/>
      <c r="IN135" s="54"/>
      <c r="IO135" s="54"/>
      <c r="IP135" s="54"/>
      <c r="IQ135" s="54"/>
      <c r="IR135" s="54"/>
      <c r="IS135" s="54"/>
      <c r="IT135" s="54"/>
      <c r="IU135" s="54"/>
    </row>
    <row r="136" spans="1:255" ht="15" customHeight="1" x14ac:dyDescent="0.25">
      <c r="A136" s="94" t="s">
        <v>68</v>
      </c>
      <c r="B136" s="100" t="s">
        <v>133</v>
      </c>
      <c r="C136" s="59" t="s">
        <v>95</v>
      </c>
      <c r="D136" s="61"/>
      <c r="E136" s="69"/>
      <c r="F136" s="63">
        <f>SUM(G136:K136)</f>
        <v>216714.60499999998</v>
      </c>
      <c r="G136" s="63">
        <f>G138+G139</f>
        <v>0</v>
      </c>
      <c r="H136" s="63">
        <f>H138+H139</f>
        <v>121619.425</v>
      </c>
      <c r="I136" s="63">
        <f>I137+I138+I140+I141+I142</f>
        <v>95095.18</v>
      </c>
      <c r="J136" s="63">
        <f>J137+J138+J140+J141+J142</f>
        <v>0</v>
      </c>
      <c r="K136" s="63">
        <f>K137+K138+K140+K141+K142</f>
        <v>0</v>
      </c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</row>
    <row r="137" spans="1:255" ht="13.8" x14ac:dyDescent="0.25">
      <c r="A137" s="95"/>
      <c r="B137" s="101"/>
      <c r="C137" s="59" t="s">
        <v>96</v>
      </c>
      <c r="D137" s="61"/>
      <c r="E137" s="69"/>
      <c r="F137" s="63"/>
      <c r="G137" s="63"/>
      <c r="H137" s="63"/>
      <c r="I137" s="63"/>
      <c r="J137" s="63"/>
      <c r="K137" s="63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</row>
    <row r="138" spans="1:255" ht="13.8" x14ac:dyDescent="0.25">
      <c r="A138" s="95"/>
      <c r="B138" s="101"/>
      <c r="C138" s="59" t="s">
        <v>97</v>
      </c>
      <c r="D138" s="64" t="s">
        <v>106</v>
      </c>
      <c r="E138" s="70" t="s">
        <v>134</v>
      </c>
      <c r="F138" s="63">
        <f>SUM(G138:K138)</f>
        <v>216714.60499999998</v>
      </c>
      <c r="G138" s="63">
        <v>0</v>
      </c>
      <c r="H138" s="63">
        <v>121619.425</v>
      </c>
      <c r="I138" s="63">
        <v>95095.18</v>
      </c>
      <c r="J138" s="63">
        <v>0</v>
      </c>
      <c r="K138" s="63">
        <v>0</v>
      </c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</row>
    <row r="139" spans="1:255" ht="13.8" x14ac:dyDescent="0.25">
      <c r="A139" s="95"/>
      <c r="B139" s="101"/>
      <c r="C139" s="59" t="s">
        <v>98</v>
      </c>
      <c r="D139" s="64"/>
      <c r="E139" s="69"/>
      <c r="F139" s="63">
        <f>H139</f>
        <v>0</v>
      </c>
      <c r="G139" s="63">
        <v>0</v>
      </c>
      <c r="H139" s="63">
        <v>0</v>
      </c>
      <c r="I139" s="63">
        <v>0</v>
      </c>
      <c r="J139" s="63">
        <v>0</v>
      </c>
      <c r="K139" s="63">
        <v>0</v>
      </c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</row>
    <row r="140" spans="1:255" ht="13.8" x14ac:dyDescent="0.25">
      <c r="A140" s="95"/>
      <c r="B140" s="101"/>
      <c r="C140" s="59" t="s">
        <v>99</v>
      </c>
      <c r="D140" s="64"/>
      <c r="E140" s="70"/>
      <c r="F140" s="63"/>
      <c r="G140" s="63"/>
      <c r="H140" s="63"/>
      <c r="I140" s="63"/>
      <c r="J140" s="63"/>
      <c r="K140" s="63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</row>
    <row r="141" spans="1:255" ht="13.8" x14ac:dyDescent="0.25">
      <c r="A141" s="95"/>
      <c r="B141" s="101"/>
      <c r="C141" s="59" t="s">
        <v>132</v>
      </c>
      <c r="D141" s="64"/>
      <c r="E141" s="70"/>
      <c r="F141" s="63"/>
      <c r="G141" s="63"/>
      <c r="H141" s="63"/>
      <c r="I141" s="63"/>
      <c r="J141" s="63"/>
      <c r="K141" s="63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</row>
    <row r="142" spans="1:255" ht="27.6" x14ac:dyDescent="0.25">
      <c r="A142" s="96"/>
      <c r="B142" s="102"/>
      <c r="C142" s="59" t="s">
        <v>127</v>
      </c>
      <c r="D142" s="64"/>
      <c r="E142" s="70"/>
      <c r="F142" s="63"/>
      <c r="G142" s="63"/>
      <c r="H142" s="63"/>
      <c r="I142" s="63"/>
      <c r="J142" s="63"/>
      <c r="K142" s="63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</row>
    <row r="143" spans="1:255" ht="15" customHeight="1" x14ac:dyDescent="0.25">
      <c r="A143" s="94" t="s">
        <v>74</v>
      </c>
      <c r="B143" s="97" t="s">
        <v>135</v>
      </c>
      <c r="C143" s="59" t="s">
        <v>95</v>
      </c>
      <c r="D143" s="61"/>
      <c r="E143" s="69"/>
      <c r="F143" s="63">
        <f>SUM(G143:K143)</f>
        <v>140000</v>
      </c>
      <c r="G143" s="63">
        <f>G145</f>
        <v>30000</v>
      </c>
      <c r="H143" s="63">
        <f>H145</f>
        <v>30000</v>
      </c>
      <c r="I143" s="63">
        <f>I145+I146+I147+I148+I149</f>
        <v>40000</v>
      </c>
      <c r="J143" s="63">
        <f>J145+J146+J147+J148+J149</f>
        <v>10000</v>
      </c>
      <c r="K143" s="63">
        <f>K145+K146+K147+K148+K149</f>
        <v>30000</v>
      </c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</row>
    <row r="144" spans="1:255" ht="13.8" x14ac:dyDescent="0.25">
      <c r="A144" s="95"/>
      <c r="B144" s="98"/>
      <c r="C144" s="59" t="s">
        <v>96</v>
      </c>
      <c r="D144" s="61"/>
      <c r="E144" s="69"/>
      <c r="F144" s="63"/>
      <c r="G144" s="63"/>
      <c r="H144" s="63"/>
      <c r="I144" s="63"/>
      <c r="J144" s="63"/>
      <c r="K144" s="63"/>
    </row>
    <row r="145" spans="1:11" ht="13.8" x14ac:dyDescent="0.25">
      <c r="A145" s="95"/>
      <c r="B145" s="98"/>
      <c r="C145" s="59" t="s">
        <v>97</v>
      </c>
      <c r="D145" s="64" t="s">
        <v>106</v>
      </c>
      <c r="E145" s="70" t="s">
        <v>136</v>
      </c>
      <c r="F145" s="63">
        <f>SUM(G145:K145)</f>
        <v>140000</v>
      </c>
      <c r="G145" s="63">
        <v>30000</v>
      </c>
      <c r="H145" s="63">
        <v>30000</v>
      </c>
      <c r="I145" s="63">
        <v>40000</v>
      </c>
      <c r="J145" s="63">
        <v>10000</v>
      </c>
      <c r="K145" s="63">
        <v>30000</v>
      </c>
    </row>
    <row r="146" spans="1:11" ht="13.8" x14ac:dyDescent="0.25">
      <c r="A146" s="95"/>
      <c r="B146" s="98"/>
      <c r="C146" s="59" t="s">
        <v>98</v>
      </c>
      <c r="D146" s="64"/>
      <c r="E146" s="69"/>
      <c r="F146" s="63"/>
      <c r="G146" s="63"/>
      <c r="H146" s="63"/>
      <c r="I146" s="63"/>
      <c r="J146" s="63"/>
      <c r="K146" s="63"/>
    </row>
    <row r="147" spans="1:11" ht="13.8" x14ac:dyDescent="0.25">
      <c r="A147" s="95"/>
      <c r="B147" s="98"/>
      <c r="C147" s="59" t="s">
        <v>99</v>
      </c>
      <c r="D147" s="64"/>
      <c r="E147" s="70"/>
      <c r="F147" s="63"/>
      <c r="G147" s="63"/>
      <c r="H147" s="63"/>
      <c r="I147" s="63"/>
      <c r="J147" s="63"/>
      <c r="K147" s="63"/>
    </row>
    <row r="148" spans="1:11" ht="20.25" customHeight="1" x14ac:dyDescent="0.25">
      <c r="A148" s="95"/>
      <c r="B148" s="98"/>
      <c r="C148" s="59" t="s">
        <v>132</v>
      </c>
      <c r="D148" s="64"/>
      <c r="E148" s="70"/>
      <c r="F148" s="63"/>
      <c r="G148" s="63"/>
      <c r="H148" s="63"/>
      <c r="I148" s="63"/>
      <c r="J148" s="63"/>
      <c r="K148" s="63"/>
    </row>
    <row r="149" spans="1:11" ht="27.6" x14ac:dyDescent="0.25">
      <c r="A149" s="96"/>
      <c r="B149" s="99"/>
      <c r="C149" s="59" t="s">
        <v>127</v>
      </c>
      <c r="D149" s="64"/>
      <c r="E149" s="70"/>
      <c r="F149" s="63"/>
      <c r="G149" s="63"/>
      <c r="H149" s="63"/>
      <c r="I149" s="63"/>
      <c r="J149" s="63"/>
      <c r="K149" s="63"/>
    </row>
    <row r="150" spans="1:11" ht="14.25" customHeight="1" x14ac:dyDescent="0.25">
      <c r="A150" s="88" t="s">
        <v>137</v>
      </c>
      <c r="B150" s="91" t="s">
        <v>138</v>
      </c>
      <c r="C150" s="50" t="s">
        <v>95</v>
      </c>
      <c r="D150" s="51"/>
      <c r="E150" s="52"/>
      <c r="F150" s="53">
        <f t="shared" ref="F150:F155" si="10">SUM(G150:K150)</f>
        <v>195173.59100000001</v>
      </c>
      <c r="G150" s="53">
        <f>SUM(G151:G156)</f>
        <v>34635.591</v>
      </c>
      <c r="H150" s="57">
        <f>SUM(H151:H156)</f>
        <v>40134.5</v>
      </c>
      <c r="I150" s="57">
        <f>SUM(I151:I156)</f>
        <v>40134.5</v>
      </c>
      <c r="J150" s="57">
        <f>SUM(J151:J156)</f>
        <v>40134.5</v>
      </c>
      <c r="K150" s="53">
        <f>SUM(K151:K156)</f>
        <v>40134.5</v>
      </c>
    </row>
    <row r="151" spans="1:11" ht="14.25" customHeight="1" x14ac:dyDescent="0.25">
      <c r="A151" s="89"/>
      <c r="B151" s="92"/>
      <c r="C151" s="50" t="s">
        <v>96</v>
      </c>
      <c r="D151" s="51"/>
      <c r="E151" s="52"/>
      <c r="F151" s="53">
        <f t="shared" si="10"/>
        <v>0</v>
      </c>
      <c r="G151" s="53">
        <f t="shared" ref="G151:K155" si="11">G158</f>
        <v>0</v>
      </c>
      <c r="H151" s="53">
        <f t="shared" si="11"/>
        <v>0</v>
      </c>
      <c r="I151" s="53">
        <f t="shared" si="11"/>
        <v>0</v>
      </c>
      <c r="J151" s="53">
        <f t="shared" si="11"/>
        <v>0</v>
      </c>
      <c r="K151" s="53">
        <f t="shared" si="11"/>
        <v>0</v>
      </c>
    </row>
    <row r="152" spans="1:11" ht="13.8" x14ac:dyDescent="0.25">
      <c r="A152" s="89"/>
      <c r="B152" s="92"/>
      <c r="C152" s="50" t="s">
        <v>97</v>
      </c>
      <c r="D152" s="55"/>
      <c r="E152" s="52"/>
      <c r="F152" s="53">
        <f t="shared" si="10"/>
        <v>195173.59100000001</v>
      </c>
      <c r="G152" s="53">
        <f t="shared" si="11"/>
        <v>34635.591</v>
      </c>
      <c r="H152" s="53">
        <f t="shared" si="11"/>
        <v>40134.5</v>
      </c>
      <c r="I152" s="53">
        <f t="shared" si="11"/>
        <v>40134.5</v>
      </c>
      <c r="J152" s="53">
        <f t="shared" si="11"/>
        <v>40134.5</v>
      </c>
      <c r="K152" s="53">
        <f t="shared" si="11"/>
        <v>40134.5</v>
      </c>
    </row>
    <row r="153" spans="1:11" ht="13.8" x14ac:dyDescent="0.25">
      <c r="A153" s="89"/>
      <c r="B153" s="92"/>
      <c r="C153" s="50" t="s">
        <v>98</v>
      </c>
      <c r="D153" s="55"/>
      <c r="E153" s="52"/>
      <c r="F153" s="53">
        <f t="shared" si="10"/>
        <v>0</v>
      </c>
      <c r="G153" s="53">
        <f t="shared" si="11"/>
        <v>0</v>
      </c>
      <c r="H153" s="57">
        <f t="shared" si="11"/>
        <v>0</v>
      </c>
      <c r="I153" s="57">
        <f t="shared" si="11"/>
        <v>0</v>
      </c>
      <c r="J153" s="57">
        <f t="shared" si="11"/>
        <v>0</v>
      </c>
      <c r="K153" s="53">
        <f t="shared" si="11"/>
        <v>0</v>
      </c>
    </row>
    <row r="154" spans="1:11" ht="14.25" customHeight="1" x14ac:dyDescent="0.25">
      <c r="A154" s="89"/>
      <c r="B154" s="92"/>
      <c r="C154" s="50" t="s">
        <v>99</v>
      </c>
      <c r="D154" s="55"/>
      <c r="E154" s="52"/>
      <c r="F154" s="53">
        <f t="shared" si="10"/>
        <v>0</v>
      </c>
      <c r="G154" s="53">
        <f t="shared" si="11"/>
        <v>0</v>
      </c>
      <c r="H154" s="57">
        <f t="shared" si="11"/>
        <v>0</v>
      </c>
      <c r="I154" s="57">
        <f t="shared" si="11"/>
        <v>0</v>
      </c>
      <c r="J154" s="57">
        <f t="shared" si="11"/>
        <v>0</v>
      </c>
      <c r="K154" s="53">
        <f t="shared" si="11"/>
        <v>0</v>
      </c>
    </row>
    <row r="155" spans="1:11" ht="27.6" x14ac:dyDescent="0.25">
      <c r="A155" s="89"/>
      <c r="B155" s="92"/>
      <c r="C155" s="50" t="s">
        <v>100</v>
      </c>
      <c r="D155" s="55"/>
      <c r="E155" s="52"/>
      <c r="F155" s="53">
        <f t="shared" si="10"/>
        <v>0</v>
      </c>
      <c r="G155" s="53">
        <f t="shared" si="11"/>
        <v>0</v>
      </c>
      <c r="H155" s="57">
        <f t="shared" si="11"/>
        <v>0</v>
      </c>
      <c r="I155" s="57">
        <f t="shared" si="11"/>
        <v>0</v>
      </c>
      <c r="J155" s="57">
        <f t="shared" si="11"/>
        <v>0</v>
      </c>
      <c r="K155" s="53">
        <f t="shared" si="11"/>
        <v>0</v>
      </c>
    </row>
    <row r="156" spans="1:11" ht="27.6" x14ac:dyDescent="0.25">
      <c r="A156" s="90"/>
      <c r="B156" s="93"/>
      <c r="C156" s="50" t="s">
        <v>103</v>
      </c>
      <c r="D156" s="55"/>
      <c r="E156" s="52"/>
      <c r="F156" s="53"/>
      <c r="G156" s="53"/>
      <c r="H156" s="57"/>
      <c r="I156" s="57"/>
      <c r="J156" s="57"/>
      <c r="K156" s="53"/>
    </row>
    <row r="157" spans="1:11" ht="15" customHeight="1" x14ac:dyDescent="0.25">
      <c r="A157" s="94" t="s">
        <v>139</v>
      </c>
      <c r="B157" s="97" t="s">
        <v>140</v>
      </c>
      <c r="C157" s="59" t="s">
        <v>95</v>
      </c>
      <c r="D157" s="60"/>
      <c r="E157" s="61"/>
      <c r="F157" s="63">
        <f>SUM(G157:K157)</f>
        <v>195173.59100000001</v>
      </c>
      <c r="G157" s="63">
        <f>G159</f>
        <v>34635.591</v>
      </c>
      <c r="H157" s="71">
        <f>H159</f>
        <v>40134.5</v>
      </c>
      <c r="I157" s="71">
        <f>I159</f>
        <v>40134.5</v>
      </c>
      <c r="J157" s="71">
        <f>J159</f>
        <v>40134.5</v>
      </c>
      <c r="K157" s="63">
        <f>K159</f>
        <v>40134.5</v>
      </c>
    </row>
    <row r="158" spans="1:11" ht="13.8" x14ac:dyDescent="0.25">
      <c r="A158" s="95"/>
      <c r="B158" s="98"/>
      <c r="C158" s="59" t="s">
        <v>96</v>
      </c>
      <c r="D158" s="60"/>
      <c r="E158" s="61"/>
      <c r="F158" s="63"/>
      <c r="G158" s="63"/>
      <c r="H158" s="71"/>
      <c r="I158" s="71"/>
      <c r="J158" s="71"/>
      <c r="K158" s="63"/>
    </row>
    <row r="159" spans="1:11" ht="13.8" x14ac:dyDescent="0.25">
      <c r="A159" s="95"/>
      <c r="B159" s="98"/>
      <c r="C159" s="59" t="s">
        <v>97</v>
      </c>
      <c r="D159" s="64" t="s">
        <v>106</v>
      </c>
      <c r="E159" s="61">
        <v>1250110010</v>
      </c>
      <c r="F159" s="63">
        <f>SUM(G159:K159)</f>
        <v>195173.59100000001</v>
      </c>
      <c r="G159" s="63">
        <f>34525.591+110</f>
        <v>34635.591</v>
      </c>
      <c r="H159" s="71">
        <v>40134.5</v>
      </c>
      <c r="I159" s="71">
        <v>40134.5</v>
      </c>
      <c r="J159" s="71">
        <v>40134.5</v>
      </c>
      <c r="K159" s="63">
        <v>40134.5</v>
      </c>
    </row>
    <row r="160" spans="1:11" ht="13.8" x14ac:dyDescent="0.25">
      <c r="A160" s="95"/>
      <c r="B160" s="98"/>
      <c r="C160" s="59" t="s">
        <v>98</v>
      </c>
      <c r="D160" s="64"/>
      <c r="E160" s="61"/>
      <c r="F160" s="63"/>
      <c r="G160" s="63"/>
      <c r="H160" s="71"/>
      <c r="I160" s="71"/>
      <c r="J160" s="71"/>
      <c r="K160" s="63"/>
    </row>
    <row r="161" spans="1:11" ht="13.8" x14ac:dyDescent="0.25">
      <c r="A161" s="95"/>
      <c r="B161" s="98"/>
      <c r="C161" s="59" t="s">
        <v>99</v>
      </c>
      <c r="D161" s="64"/>
      <c r="E161" s="61"/>
      <c r="F161" s="63"/>
      <c r="G161" s="63"/>
      <c r="H161" s="71"/>
      <c r="I161" s="71"/>
      <c r="J161" s="71"/>
      <c r="K161" s="63"/>
    </row>
    <row r="162" spans="1:11" ht="18.75" customHeight="1" x14ac:dyDescent="0.25">
      <c r="A162" s="95"/>
      <c r="B162" s="98"/>
      <c r="C162" s="59" t="s">
        <v>100</v>
      </c>
      <c r="D162" s="60"/>
      <c r="E162" s="61"/>
      <c r="F162" s="63"/>
      <c r="G162" s="63"/>
      <c r="H162" s="71"/>
      <c r="I162" s="71"/>
      <c r="J162" s="71"/>
      <c r="K162" s="63"/>
    </row>
    <row r="163" spans="1:11" ht="27.6" x14ac:dyDescent="0.25">
      <c r="A163" s="96"/>
      <c r="B163" s="99"/>
      <c r="C163" s="59" t="s">
        <v>103</v>
      </c>
      <c r="D163" s="64"/>
      <c r="E163" s="61"/>
      <c r="F163" s="63" t="s">
        <v>35</v>
      </c>
      <c r="G163" s="63"/>
      <c r="H163" s="71"/>
      <c r="I163" s="71"/>
      <c r="J163" s="71"/>
      <c r="K163" s="63"/>
    </row>
    <row r="164" spans="1:11" x14ac:dyDescent="0.25">
      <c r="K164" s="36" t="s">
        <v>81</v>
      </c>
    </row>
    <row r="165" spans="1:11" x14ac:dyDescent="0.25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</row>
    <row r="166" spans="1:11" x14ac:dyDescent="0.25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</row>
    <row r="167" spans="1:11" x14ac:dyDescent="0.25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</row>
  </sheetData>
  <mergeCells count="64">
    <mergeCell ref="A1:K1"/>
    <mergeCell ref="I2:K2"/>
    <mergeCell ref="A4:J4"/>
    <mergeCell ref="A6:A7"/>
    <mergeCell ref="B6:B7"/>
    <mergeCell ref="C6:C7"/>
    <mergeCell ref="D6:E6"/>
    <mergeCell ref="F6:K6"/>
    <mergeCell ref="A9:A15"/>
    <mergeCell ref="B9:B15"/>
    <mergeCell ref="A16:A22"/>
    <mergeCell ref="B16:B22"/>
    <mergeCell ref="A23:A29"/>
    <mergeCell ref="B23:B29"/>
    <mergeCell ref="D57:D58"/>
    <mergeCell ref="E57:E58"/>
    <mergeCell ref="F57:F58"/>
    <mergeCell ref="A30:A36"/>
    <mergeCell ref="B30:B36"/>
    <mergeCell ref="A37:A43"/>
    <mergeCell ref="B37:B43"/>
    <mergeCell ref="A44:A50"/>
    <mergeCell ref="B44:B50"/>
    <mergeCell ref="A59:A65"/>
    <mergeCell ref="B59:B65"/>
    <mergeCell ref="A51:A58"/>
    <mergeCell ref="B51:B58"/>
    <mergeCell ref="C57:C58"/>
    <mergeCell ref="G57:G58"/>
    <mergeCell ref="H57:H58"/>
    <mergeCell ref="I57:I58"/>
    <mergeCell ref="J57:J58"/>
    <mergeCell ref="K57:K58"/>
    <mergeCell ref="A66:A72"/>
    <mergeCell ref="B66:B72"/>
    <mergeCell ref="A73:A79"/>
    <mergeCell ref="B73:B79"/>
    <mergeCell ref="A80:A86"/>
    <mergeCell ref="B80:B86"/>
    <mergeCell ref="A87:A93"/>
    <mergeCell ref="B87:B93"/>
    <mergeCell ref="A94:A100"/>
    <mergeCell ref="B94:B100"/>
    <mergeCell ref="A101:A107"/>
    <mergeCell ref="B101:B107"/>
    <mergeCell ref="A108:A114"/>
    <mergeCell ref="B108:B114"/>
    <mergeCell ref="A115:A121"/>
    <mergeCell ref="B115:B121"/>
    <mergeCell ref="A122:A128"/>
    <mergeCell ref="B122:B128"/>
    <mergeCell ref="A129:A135"/>
    <mergeCell ref="B129:B135"/>
    <mergeCell ref="A136:A142"/>
    <mergeCell ref="B136:B142"/>
    <mergeCell ref="A143:A149"/>
    <mergeCell ref="B143:B149"/>
    <mergeCell ref="A167:K167"/>
    <mergeCell ref="A150:A156"/>
    <mergeCell ref="B150:B156"/>
    <mergeCell ref="A157:A163"/>
    <mergeCell ref="B157:B163"/>
    <mergeCell ref="A165:K165"/>
    <mergeCell ref="A166:K166"/>
  </mergeCells>
  <pageMargins left="0.51181102362204722" right="0.51181102362204722" top="0.55118110236220474" bottom="0.55118110236220474" header="0" footer="0"/>
  <pageSetup paperSize="9" scale="64" orientation="landscape" horizontalDpi="0" verticalDpi="0" r:id="rId1"/>
  <rowBreaks count="3" manualBreakCount="3">
    <brk id="36" max="10" man="1"/>
    <brk id="79" max="10" man="1"/>
    <brk id="121" max="10" man="1"/>
  </rowBreaks>
  <colBreaks count="2" manualBreakCount="2">
    <brk id="11" max="1048575" man="1"/>
    <brk id="231" max="1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5</vt:lpstr>
      <vt:lpstr>'приложение 1'!Область_печати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Sushentsovaav</dc:creator>
  <cp:lastModifiedBy>Лукомская Анна Алексеевна</cp:lastModifiedBy>
  <cp:lastPrinted>2016-09-26T22:10:37Z</cp:lastPrinted>
  <dcterms:created xsi:type="dcterms:W3CDTF">2016-08-23T21:43:43Z</dcterms:created>
  <dcterms:modified xsi:type="dcterms:W3CDTF">2016-10-17T01:57:07Z</dcterms:modified>
</cp:coreProperties>
</file>