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Бюджетополучатели!$19:$20</definedName>
    <definedName name="_xlnm.Print_Titles" localSheetId="1">'Муниципальные районы'!$1:$3</definedName>
    <definedName name="_xlnm.Print_Area" localSheetId="0">Бюджетополучатели!$A$1:$D$64</definedName>
    <definedName name="_xlnm.Print_Area" localSheetId="1">'Муниципальные районы'!$A$1:$P$43</definedName>
  </definedNames>
  <calcPr calcId="162913" refMode="R1C1"/>
</workbook>
</file>

<file path=xl/calcChain.xml><?xml version="1.0" encoding="utf-8"?>
<calcChain xmlns="http://schemas.openxmlformats.org/spreadsheetml/2006/main">
  <c r="D9" i="1" l="1"/>
  <c r="D6" i="1" s="1"/>
  <c r="D13" i="1"/>
  <c r="D10" i="1"/>
  <c r="E3" i="1" l="1"/>
  <c r="H1" i="1" l="1"/>
  <c r="F1" i="1" l="1"/>
  <c r="E6" i="1" s="1"/>
  <c r="A2" i="1" s="1"/>
  <c r="G3" i="1" l="1"/>
  <c r="F3" i="1" l="1"/>
  <c r="A2" i="2"/>
  <c r="G1" i="1" l="1"/>
  <c r="G2" i="1"/>
  <c r="F2" i="1"/>
</calcChain>
</file>

<file path=xl/sharedStrings.xml><?xml version="1.0" encoding="utf-8"?>
<sst xmlns="http://schemas.openxmlformats.org/spreadsheetml/2006/main" count="124" uniqueCount="122">
  <si>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</si>
  <si>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</si>
  <si>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</si>
  <si>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</si>
  <si>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</si>
  <si>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</si>
  <si>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</si>
  <si>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</si>
  <si>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</si>
  <si>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</si>
  <si>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</si>
  <si>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</si>
  <si>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</si>
  <si>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</si>
  <si>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</si>
  <si>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</si>
  <si>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</si>
  <si>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</si>
  <si>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</si>
  <si>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</si>
  <si>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</si>
  <si>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</si>
  <si>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</si>
  <si>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</si>
  <si>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</si>
  <si>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</si>
  <si>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</si>
  <si>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</si>
  <si>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</si>
  <si>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</si>
  <si>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</si>
  <si>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</si>
  <si>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</si>
  <si>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01.01.2019</t>
  </si>
  <si>
    <t>01.12.2019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</si>
  <si>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</si>
  <si>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</si>
  <si>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</si>
  <si>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</si>
  <si>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</si>
  <si>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</si>
  <si>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</si>
  <si>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</si>
  <si>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</si>
  <si>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</si>
  <si>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</si>
  <si>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</si>
  <si>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</si>
  <si>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</si>
  <si>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</si>
  <si>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</si>
  <si>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</si>
  <si>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</si>
  <si>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</si>
  <si>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</si>
  <si>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</si>
  <si>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</si>
  <si>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</si>
  <si>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</si>
  <si>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</si>
  <si>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проведение ремонтных работ в помещениях МБУК «Межпоселенческий дом культуры и творчества молодёжи «Юность» в г. Елизово Елизовского района Камчатского края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</si>
  <si>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</si>
  <si>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</si>
  <si>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Осуществление первичного воинского учета на территориях, где отсутствуют военные комиссариаты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</si>
  <si>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</si>
  <si>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</si>
  <si>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Оснащение объектов спортивной инфраструктуры спортивно-технологическим оборудованием</t>
  </si>
  <si>
    <t>Выплата единовременного пособия при всех формах устройства детей, лишенных родительского попечения, в семью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</si>
  <si>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</si>
  <si>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</si>
  <si>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(Благоустройство дворовых территорий)</t>
  </si>
  <si>
    <t>Осуществление переданных полномочий Российской Федерации на государственную регистрацию актов гражданского состояния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</si>
  <si>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</si>
  <si>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</si>
  <si>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</si>
  <si>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</si>
  <si>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</si>
  <si>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</si>
  <si>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</si>
  <si>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</si>
  <si>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</si>
  <si>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</si>
  <si>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</si>
  <si>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</si>
  <si>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</si>
  <si>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</si>
  <si>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</si>
  <si>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</si>
  <si>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</si>
  <si>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</si>
  <si>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</si>
  <si>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</si>
  <si>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</si>
  <si>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</si>
  <si>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</si>
  <si>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</si>
  <si>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</si>
  <si>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</si>
  <si>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</si>
  <si>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</si>
  <si>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</si>
  <si>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</si>
  <si>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</si>
  <si>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</si>
  <si>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</si>
  <si>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</si>
  <si>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</si>
  <si>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</si>
  <si>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</si>
  <si>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</si>
  <si>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</si>
  <si>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</si>
  <si>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</si>
  <si>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</si>
  <si>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</si>
  <si>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30.11.2019</t>
  </si>
  <si>
    <t>01.11.2019</t>
  </si>
  <si>
    <t>Остатки средств на 01.11.2019 года</t>
  </si>
  <si>
    <t>Остатки средств на 01.12.2019 года</t>
  </si>
  <si>
    <t>Иные межбюджетные трансферты на обеспечение членов Совета Федерации и их помощников в субъектах Российской Федерации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</si>
  <si>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</si>
  <si>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 xml:space="preserve"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</si>
</sst>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1" fillId="2" borderId="0" xfId="0" applyFont="1" applyFill="1" applyBorder="1" applyAlignment="1"/>
    <xf numFmtId="0" fontId="12" fillId="0" borderId="4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6" fillId="0" borderId="0" xfId="0" applyNumberFormat="1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wrapText="1"/>
    </xf>
    <xf numFmtId="0" fontId="15" fillId="0" borderId="4" xfId="0" applyFont="1" applyFill="1" applyBorder="1" applyAlignment="1">
      <alignment horizontal="center" vertical="top" wrapText="1"/>
    </xf>
    <xf numFmtId="49" fontId="15" fillId="0" borderId="4" xfId="0" applyNumberFormat="1" applyFont="1" applyBorder="1" applyAlignment="1">
      <alignment horizontal="left" vertical="center" wrapText="1"/>
    </xf>
    <xf numFmtId="0" fontId="18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19" fillId="0" borderId="0" xfId="0" applyFont="1"/>
    <xf numFmtId="0" fontId="20" fillId="0" borderId="0" xfId="0" applyFont="1"/>
    <xf numFmtId="0" fontId="20" fillId="0" borderId="4" xfId="0" applyFont="1" applyBorder="1" applyAlignment="1">
      <alignment horizontal="left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/>
    </xf>
    <xf numFmtId="164" fontId="16" fillId="0" borderId="4" xfId="0" applyNumberFormat="1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0" fontId="0" fillId="0" borderId="0" xfId="0"/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0" fontId="2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topLeftCell="A4" zoomScaleNormal="100" zoomScaleSheetLayoutView="100" workbookViewId="0">
      <selection activeCell="A17" sqref="A17:XFD17"/>
    </sheetView>
  </sheetViews>
  <sheetFormatPr defaultRowHeight="14.4" x14ac:dyDescent="0.3"/>
  <cols>
    <col min="1" max="1" width="73.88671875" customWidth="1"/>
    <col min="2" max="2" width="18.109375" customWidth="1"/>
    <col min="3" max="3" width="20.10937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0" t="s">
        <v>9</v>
      </c>
      <c r="B1" s="40"/>
      <c r="C1" s="40"/>
      <c r="D1" s="40"/>
      <c r="E1" s="27" t="s">
        <v>116</v>
      </c>
      <c r="F1" s="28" t="str">
        <f>TEXT(E1,"[$-FC19]ММ")</f>
        <v>11</v>
      </c>
      <c r="G1" s="28" t="str">
        <f>TEXT(E1,"[$-FC19]ДД.ММ.ГГГ \г")</f>
        <v>01.11.2019 г</v>
      </c>
      <c r="H1" s="28" t="str">
        <f>TEXT(E1,"[$-FC19]ГГГГ")</f>
        <v>2019</v>
      </c>
    </row>
    <row r="2" spans="1:8" ht="15.6" x14ac:dyDescent="0.3">
      <c r="A2" s="40" t="str">
        <f>CONCATENATE("доходов и расходов краевого бюджета за ",period," ",H1," года")</f>
        <v>доходов и расходов краевого бюджета за ноябрь 2019 года</v>
      </c>
      <c r="B2" s="40"/>
      <c r="C2" s="40"/>
      <c r="D2" s="40"/>
      <c r="E2" s="27" t="s">
        <v>115</v>
      </c>
      <c r="F2" s="28" t="str">
        <f>TEXT(E2,"[$-FC19]ДД ММММ ГГГ \г")</f>
        <v>30 ноября 2019 г</v>
      </c>
      <c r="G2" s="28" t="str">
        <f>TEXT(E2,"[$-FC19]ДД.ММ.ГГГ \г")</f>
        <v>30.11.2019 г</v>
      </c>
      <c r="H2" s="29"/>
    </row>
    <row r="3" spans="1:8" x14ac:dyDescent="0.3">
      <c r="A3" s="1"/>
      <c r="B3" s="2"/>
      <c r="C3" s="2"/>
      <c r="D3" s="3"/>
      <c r="E3" s="28">
        <f>EndDate+1</f>
        <v>43801</v>
      </c>
      <c r="F3" s="28" t="str">
        <f>TEXT(E3,"[$-FC19]ДД ММММ ГГГ \г")</f>
        <v>02 декабря 2019 г</v>
      </c>
      <c r="G3" s="28" t="str">
        <f>TEXT(E3,"[$-FC19]ДД.ММ.ГГГ \г")</f>
        <v>02.12.2019 г</v>
      </c>
      <c r="H3" s="28"/>
    </row>
    <row r="4" spans="1:8" x14ac:dyDescent="0.3">
      <c r="A4" s="4"/>
      <c r="B4" s="5"/>
      <c r="C4" s="5"/>
      <c r="D4" s="6" t="s">
        <v>0</v>
      </c>
      <c r="E4" s="28"/>
      <c r="F4" s="28"/>
      <c r="G4" s="28"/>
      <c r="H4" s="28"/>
    </row>
    <row r="5" spans="1:8" x14ac:dyDescent="0.3">
      <c r="A5" s="41" t="s">
        <v>117</v>
      </c>
      <c r="B5" s="42"/>
      <c r="C5" s="42"/>
      <c r="D5" s="57">
        <v>3003594.5</v>
      </c>
      <c r="E5" s="29"/>
      <c r="F5" s="28"/>
      <c r="G5" s="28"/>
      <c r="H5" s="28"/>
    </row>
    <row r="6" spans="1:8" x14ac:dyDescent="0.3">
      <c r="A6" s="44" t="s">
        <v>1</v>
      </c>
      <c r="B6" s="50"/>
      <c r="C6" s="50"/>
      <c r="D6" s="7">
        <f>D9-D7</f>
        <v>1883319.0131500009</v>
      </c>
      <c r="E6" s="28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ноябрь</v>
      </c>
      <c r="F6" s="28"/>
      <c r="G6" s="28"/>
      <c r="H6" s="28"/>
    </row>
    <row r="7" spans="1:8" x14ac:dyDescent="0.3">
      <c r="A7" s="51" t="s">
        <v>10</v>
      </c>
      <c r="B7" s="50"/>
      <c r="C7" s="50"/>
      <c r="D7" s="9">
        <v>4845527</v>
      </c>
      <c r="E7" s="28"/>
      <c r="F7" s="28"/>
      <c r="G7" s="28"/>
      <c r="H7" s="28"/>
    </row>
    <row r="8" spans="1:8" x14ac:dyDescent="0.3">
      <c r="A8" s="51" t="s">
        <v>11</v>
      </c>
      <c r="B8" s="50"/>
      <c r="C8" s="50"/>
      <c r="D8" s="9">
        <v>1683831.3</v>
      </c>
      <c r="E8" s="28" t="s">
        <v>33</v>
      </c>
    </row>
    <row r="9" spans="1:8" x14ac:dyDescent="0.3">
      <c r="A9" s="52" t="s">
        <v>12</v>
      </c>
      <c r="B9" s="53"/>
      <c r="C9" s="53"/>
      <c r="D9" s="9">
        <f>D11+D10-D5</f>
        <v>6728846.0131500009</v>
      </c>
      <c r="E9" s="28" t="s">
        <v>34</v>
      </c>
    </row>
    <row r="10" spans="1:8" x14ac:dyDescent="0.3">
      <c r="A10" s="52" t="s">
        <v>13</v>
      </c>
      <c r="B10" s="53"/>
      <c r="C10" s="53"/>
      <c r="D10" s="9">
        <f>B63+'Муниципальные районы'!P42</f>
        <v>6918008.1131500006</v>
      </c>
    </row>
    <row r="11" spans="1:8" x14ac:dyDescent="0.3">
      <c r="A11" s="43" t="s">
        <v>118</v>
      </c>
      <c r="B11" s="44"/>
      <c r="C11" s="44"/>
      <c r="D11" s="8">
        <v>2814432.4</v>
      </c>
    </row>
    <row r="12" spans="1:8" x14ac:dyDescent="0.3">
      <c r="A12" s="54" t="s">
        <v>14</v>
      </c>
      <c r="B12" s="55"/>
      <c r="C12" s="55"/>
      <c r="D12" s="8"/>
    </row>
    <row r="13" spans="1:8" x14ac:dyDescent="0.3">
      <c r="A13" s="54" t="s">
        <v>15</v>
      </c>
      <c r="B13" s="55"/>
      <c r="C13" s="55"/>
      <c r="D13" s="8">
        <f>SUM(D14:D16)</f>
        <v>20621.800000000003</v>
      </c>
    </row>
    <row r="14" spans="1:8" s="56" customFormat="1" ht="34.799999999999997" customHeight="1" x14ac:dyDescent="0.3">
      <c r="A14" s="51" t="s">
        <v>119</v>
      </c>
      <c r="B14" s="51"/>
      <c r="C14" s="51"/>
      <c r="D14" s="58">
        <v>62.2</v>
      </c>
    </row>
    <row r="15" spans="1:8" s="56" customFormat="1" ht="34.799999999999997" customHeight="1" x14ac:dyDescent="0.3">
      <c r="A15" s="51" t="s">
        <v>120</v>
      </c>
      <c r="B15" s="51"/>
      <c r="C15" s="51"/>
      <c r="D15" s="58">
        <v>158.69999999999999</v>
      </c>
    </row>
    <row r="16" spans="1:8" s="56" customFormat="1" ht="58.8" customHeight="1" x14ac:dyDescent="0.3">
      <c r="A16" s="51" t="s">
        <v>121</v>
      </c>
      <c r="B16" s="51"/>
      <c r="C16" s="51"/>
      <c r="D16" s="58">
        <v>20400.900000000001</v>
      </c>
    </row>
    <row r="17" spans="1:4" x14ac:dyDescent="0.3">
      <c r="A17" s="22"/>
      <c r="B17" s="23"/>
      <c r="C17" s="23"/>
      <c r="D17" s="21"/>
    </row>
    <row r="18" spans="1:4" x14ac:dyDescent="0.3">
      <c r="A18" s="24" t="s">
        <v>16</v>
      </c>
      <c r="B18" s="10"/>
      <c r="C18" s="10"/>
      <c r="D18" s="11"/>
    </row>
    <row r="19" spans="1:4" x14ac:dyDescent="0.3">
      <c r="A19" s="45" t="s">
        <v>17</v>
      </c>
      <c r="B19" s="47" t="s">
        <v>2</v>
      </c>
      <c r="C19" s="48" t="s">
        <v>3</v>
      </c>
      <c r="D19" s="49"/>
    </row>
    <row r="20" spans="1:4" ht="48" customHeight="1" x14ac:dyDescent="0.3">
      <c r="A20" s="46"/>
      <c r="B20" s="47"/>
      <c r="C20" s="25" t="s">
        <v>4</v>
      </c>
      <c r="D20" s="25" t="s">
        <v>5</v>
      </c>
    </row>
    <row r="21" spans="1:4" x14ac:dyDescent="0.3">
      <c r="A21" s="12" t="s">
        <v>73</v>
      </c>
      <c r="B21" s="36">
        <v>21941.21329</v>
      </c>
      <c r="C21" s="36">
        <v>15560.476420000001</v>
      </c>
      <c r="D21" s="36">
        <v>2956.68768</v>
      </c>
    </row>
    <row r="22" spans="1:4" x14ac:dyDescent="0.3">
      <c r="A22" s="12" t="s">
        <v>74</v>
      </c>
      <c r="B22" s="36">
        <v>8292.49071</v>
      </c>
      <c r="C22" s="36">
        <v>6521.9743799999997</v>
      </c>
      <c r="D22" s="36">
        <v>1044.1589300000001</v>
      </c>
    </row>
    <row r="23" spans="1:4" x14ac:dyDescent="0.3">
      <c r="A23" s="12" t="s">
        <v>75</v>
      </c>
      <c r="B23" s="36">
        <v>6761.9928399999999</v>
      </c>
      <c r="C23" s="36">
        <v>6185.6727700000001</v>
      </c>
      <c r="D23" s="36">
        <v>576.32006999999999</v>
      </c>
    </row>
    <row r="24" spans="1:4" x14ac:dyDescent="0.3">
      <c r="A24" s="12" t="s">
        <v>76</v>
      </c>
      <c r="B24" s="36">
        <v>98390.004199999996</v>
      </c>
      <c r="C24" s="36">
        <v>29490.633959999999</v>
      </c>
      <c r="D24" s="36">
        <v>5187.66608</v>
      </c>
    </row>
    <row r="25" spans="1:4" ht="27.6" x14ac:dyDescent="0.3">
      <c r="A25" s="12" t="s">
        <v>77</v>
      </c>
      <c r="B25" s="36">
        <v>50587.365169999997</v>
      </c>
      <c r="C25" s="36">
        <v>4408.4749700000002</v>
      </c>
      <c r="D25" s="36">
        <v>920.09105999999997</v>
      </c>
    </row>
    <row r="26" spans="1:4" x14ac:dyDescent="0.3">
      <c r="A26" s="12" t="s">
        <v>78</v>
      </c>
      <c r="B26" s="36">
        <v>9169.1605199999995</v>
      </c>
      <c r="C26" s="36">
        <v>3586.14608</v>
      </c>
      <c r="D26" s="36">
        <v>394.10142000000002</v>
      </c>
    </row>
    <row r="27" spans="1:4" x14ac:dyDescent="0.3">
      <c r="A27" s="12" t="s">
        <v>79</v>
      </c>
      <c r="B27" s="36">
        <v>3733.3104800000001</v>
      </c>
      <c r="C27" s="36">
        <v>2520.7937900000002</v>
      </c>
      <c r="D27" s="36">
        <v>316.12572</v>
      </c>
    </row>
    <row r="28" spans="1:4" ht="13.2" customHeight="1" x14ac:dyDescent="0.3">
      <c r="A28" s="12" t="s">
        <v>80</v>
      </c>
      <c r="B28" s="36">
        <v>494036.58377999999</v>
      </c>
      <c r="C28" s="36">
        <v>8425.3265800000008</v>
      </c>
      <c r="D28" s="36">
        <v>1266.9238399999999</v>
      </c>
    </row>
    <row r="29" spans="1:4" x14ac:dyDescent="0.3">
      <c r="A29" s="12" t="s">
        <v>81</v>
      </c>
      <c r="B29" s="36">
        <v>38072.76554</v>
      </c>
      <c r="C29" s="36">
        <v>4498.2125900000001</v>
      </c>
      <c r="D29" s="36">
        <v>851.73577</v>
      </c>
    </row>
    <row r="30" spans="1:4" x14ac:dyDescent="0.3">
      <c r="A30" s="12" t="s">
        <v>82</v>
      </c>
      <c r="B30" s="36">
        <v>375943.79381</v>
      </c>
      <c r="C30" s="36">
        <v>10395.52009</v>
      </c>
      <c r="D30" s="36">
        <v>1843.2158099999999</v>
      </c>
    </row>
    <row r="31" spans="1:4" x14ac:dyDescent="0.3">
      <c r="A31" s="12" t="s">
        <v>83</v>
      </c>
      <c r="B31" s="36">
        <v>204904.26965</v>
      </c>
      <c r="C31" s="36">
        <v>4394.9293799999996</v>
      </c>
      <c r="D31" s="36">
        <v>630.89116999999999</v>
      </c>
    </row>
    <row r="32" spans="1:4" x14ac:dyDescent="0.3">
      <c r="A32" s="12" t="s">
        <v>84</v>
      </c>
      <c r="B32" s="36">
        <v>726968.82175999996</v>
      </c>
      <c r="C32" s="36">
        <v>23587.312559999998</v>
      </c>
      <c r="D32" s="36">
        <v>4775.0200400000003</v>
      </c>
    </row>
    <row r="33" spans="1:4" x14ac:dyDescent="0.3">
      <c r="A33" s="12" t="s">
        <v>85</v>
      </c>
      <c r="B33" s="36">
        <v>525365.71773000003</v>
      </c>
      <c r="C33" s="36">
        <v>22113.025310000001</v>
      </c>
      <c r="D33" s="36">
        <v>5543.53719</v>
      </c>
    </row>
    <row r="34" spans="1:4" x14ac:dyDescent="0.3">
      <c r="A34" s="12" t="s">
        <v>86</v>
      </c>
      <c r="B34" s="36">
        <v>91727.484679999994</v>
      </c>
      <c r="C34" s="36">
        <v>2169.18968</v>
      </c>
      <c r="D34" s="36">
        <v>439.08924000000002</v>
      </c>
    </row>
    <row r="35" spans="1:4" ht="16.2" customHeight="1" x14ac:dyDescent="0.3">
      <c r="A35" s="12" t="s">
        <v>87</v>
      </c>
      <c r="B35" s="36">
        <v>86722.059859999994</v>
      </c>
      <c r="C35" s="36">
        <v>53503.428979999997</v>
      </c>
      <c r="D35" s="36">
        <v>14648.0627</v>
      </c>
    </row>
    <row r="36" spans="1:4" x14ac:dyDescent="0.3">
      <c r="A36" s="12" t="s">
        <v>88</v>
      </c>
      <c r="B36" s="36">
        <v>9874.9467700000005</v>
      </c>
      <c r="C36" s="36">
        <v>1893.9735700000001</v>
      </c>
      <c r="D36" s="36">
        <v>249.05913000000001</v>
      </c>
    </row>
    <row r="37" spans="1:4" x14ac:dyDescent="0.3">
      <c r="A37" s="12" t="s">
        <v>89</v>
      </c>
      <c r="B37" s="36">
        <v>34515.071759999999</v>
      </c>
      <c r="C37" s="36">
        <v>3754.7469599999999</v>
      </c>
      <c r="D37" s="36">
        <v>854.17637000000002</v>
      </c>
    </row>
    <row r="38" spans="1:4" ht="15.6" customHeight="1" x14ac:dyDescent="0.3">
      <c r="A38" s="12" t="s">
        <v>90</v>
      </c>
      <c r="B38" s="36">
        <v>49358.793100000003</v>
      </c>
      <c r="C38" s="36">
        <v>18027.22581</v>
      </c>
      <c r="D38" s="36">
        <v>4525.3474999999999</v>
      </c>
    </row>
    <row r="39" spans="1:4" x14ac:dyDescent="0.3">
      <c r="A39" s="12" t="s">
        <v>91</v>
      </c>
      <c r="B39" s="36">
        <v>14175.732029999999</v>
      </c>
      <c r="C39" s="36">
        <v>751.24141999999995</v>
      </c>
      <c r="D39" s="36">
        <v>161.87182999999999</v>
      </c>
    </row>
    <row r="40" spans="1:4" x14ac:dyDescent="0.3">
      <c r="A40" s="12" t="s">
        <v>92</v>
      </c>
      <c r="B40" s="36">
        <v>758746.29295999999</v>
      </c>
      <c r="C40" s="36">
        <v>8470.19931</v>
      </c>
      <c r="D40" s="36">
        <v>1592.1346100000001</v>
      </c>
    </row>
    <row r="41" spans="1:4" x14ac:dyDescent="0.3">
      <c r="A41" s="12" t="s">
        <v>93</v>
      </c>
      <c r="B41" s="36">
        <v>26771.44832</v>
      </c>
      <c r="C41" s="36">
        <v>16828.022440000001</v>
      </c>
      <c r="D41" s="36">
        <v>4583.6874500000004</v>
      </c>
    </row>
    <row r="42" spans="1:4" x14ac:dyDescent="0.3">
      <c r="A42" s="12" t="s">
        <v>94</v>
      </c>
      <c r="B42" s="36">
        <v>4102.0824199999997</v>
      </c>
      <c r="C42" s="36">
        <v>2930.5873200000001</v>
      </c>
      <c r="D42" s="36">
        <v>978.79583000000002</v>
      </c>
    </row>
    <row r="43" spans="1:4" x14ac:dyDescent="0.3">
      <c r="A43" s="12" t="s">
        <v>95</v>
      </c>
      <c r="B43" s="36">
        <v>1661.76711</v>
      </c>
      <c r="C43" s="36">
        <v>1126.0319999999999</v>
      </c>
      <c r="D43" s="36">
        <v>277.83800000000002</v>
      </c>
    </row>
    <row r="44" spans="1:4" x14ac:dyDescent="0.3">
      <c r="A44" s="12" t="s">
        <v>96</v>
      </c>
      <c r="B44" s="36">
        <v>2887.1764800000001</v>
      </c>
      <c r="C44" s="36">
        <v>1807.6813999999999</v>
      </c>
      <c r="D44" s="36">
        <v>428.51519000000002</v>
      </c>
    </row>
    <row r="45" spans="1:4" x14ac:dyDescent="0.3">
      <c r="A45" s="12" t="s">
        <v>97</v>
      </c>
      <c r="B45" s="36">
        <v>3199.8718399999998</v>
      </c>
      <c r="C45" s="36">
        <v>2326.18885</v>
      </c>
      <c r="D45" s="36">
        <v>593.66011000000003</v>
      </c>
    </row>
    <row r="46" spans="1:4" x14ac:dyDescent="0.3">
      <c r="A46" s="12" t="s">
        <v>98</v>
      </c>
      <c r="B46" s="36">
        <v>1902.2684999999999</v>
      </c>
      <c r="C46" s="36">
        <v>1533.03828</v>
      </c>
      <c r="D46" s="36">
        <v>286.95821999999998</v>
      </c>
    </row>
    <row r="47" spans="1:4" x14ac:dyDescent="0.3">
      <c r="A47" s="12" t="s">
        <v>99</v>
      </c>
      <c r="B47" s="36">
        <v>1047.36781</v>
      </c>
      <c r="C47" s="36">
        <v>768.35347999999999</v>
      </c>
      <c r="D47" s="36">
        <v>170.68431000000001</v>
      </c>
    </row>
    <row r="48" spans="1:4" x14ac:dyDescent="0.3">
      <c r="A48" s="12" t="s">
        <v>100</v>
      </c>
      <c r="B48" s="36">
        <v>6049.8850400000001</v>
      </c>
      <c r="C48" s="36">
        <v>4948.0032199999996</v>
      </c>
      <c r="D48" s="36">
        <v>626.88747000000001</v>
      </c>
    </row>
    <row r="49" spans="1:4" x14ac:dyDescent="0.3">
      <c r="A49" s="12" t="s">
        <v>101</v>
      </c>
      <c r="B49" s="36">
        <v>1149706.9743600001</v>
      </c>
      <c r="C49" s="36">
        <v>26246.901949999999</v>
      </c>
      <c r="D49" s="36">
        <v>6674.2135099999996</v>
      </c>
    </row>
    <row r="50" spans="1:4" ht="16.2" customHeight="1" x14ac:dyDescent="0.3">
      <c r="A50" s="12" t="s">
        <v>102</v>
      </c>
      <c r="B50" s="36">
        <v>480.86311000000001</v>
      </c>
      <c r="C50" s="36">
        <v>342.24405000000002</v>
      </c>
      <c r="D50" s="36">
        <v>55.273919999999997</v>
      </c>
    </row>
    <row r="51" spans="1:4" x14ac:dyDescent="0.3">
      <c r="A51" s="12" t="s">
        <v>103</v>
      </c>
      <c r="B51" s="36">
        <v>13511.360629999999</v>
      </c>
      <c r="C51" s="36">
        <v>5007.7276199999997</v>
      </c>
      <c r="D51" s="36">
        <v>713.09718999999996</v>
      </c>
    </row>
    <row r="52" spans="1:4" x14ac:dyDescent="0.3">
      <c r="A52" s="12" t="s">
        <v>104</v>
      </c>
      <c r="B52" s="36">
        <v>75498.617639999997</v>
      </c>
      <c r="C52" s="36">
        <v>3228.6243599999998</v>
      </c>
      <c r="D52" s="36">
        <v>378.65069</v>
      </c>
    </row>
    <row r="53" spans="1:4" x14ac:dyDescent="0.3">
      <c r="A53" s="12" t="s">
        <v>105</v>
      </c>
      <c r="B53" s="36">
        <v>48676.912530000001</v>
      </c>
      <c r="C53" s="36">
        <v>14711.11781</v>
      </c>
      <c r="D53" s="36">
        <v>4289.31855</v>
      </c>
    </row>
    <row r="54" spans="1:4" x14ac:dyDescent="0.3">
      <c r="A54" s="12" t="s">
        <v>106</v>
      </c>
      <c r="B54" s="36">
        <v>11935.65516</v>
      </c>
      <c r="C54" s="36">
        <v>1271.4342999999999</v>
      </c>
      <c r="D54" s="36">
        <v>268.96328</v>
      </c>
    </row>
    <row r="55" spans="1:4" x14ac:dyDescent="0.3">
      <c r="A55" s="12" t="s">
        <v>107</v>
      </c>
      <c r="B55" s="36">
        <v>4636.4710599999999</v>
      </c>
      <c r="C55" s="36">
        <v>1274.59791</v>
      </c>
      <c r="D55" s="36">
        <v>298.09998000000002</v>
      </c>
    </row>
    <row r="56" spans="1:4" x14ac:dyDescent="0.3">
      <c r="A56" s="12" t="s">
        <v>108</v>
      </c>
      <c r="B56" s="36">
        <v>2761.0457799999999</v>
      </c>
      <c r="C56" s="36">
        <v>2254.3448899999999</v>
      </c>
      <c r="D56" s="36">
        <v>286.69749000000002</v>
      </c>
    </row>
    <row r="57" spans="1:4" x14ac:dyDescent="0.3">
      <c r="A57" s="12" t="s">
        <v>109</v>
      </c>
      <c r="B57" s="36">
        <v>48380.059130000001</v>
      </c>
      <c r="C57" s="36">
        <v>2579.6380100000001</v>
      </c>
      <c r="D57" s="36">
        <v>489.34463</v>
      </c>
    </row>
    <row r="58" spans="1:4" x14ac:dyDescent="0.3">
      <c r="A58" s="12" t="s">
        <v>110</v>
      </c>
      <c r="B58" s="36">
        <v>19200.36002</v>
      </c>
      <c r="C58" s="36">
        <v>1395.56493</v>
      </c>
      <c r="D58" s="36">
        <v>189.18933000000001</v>
      </c>
    </row>
    <row r="59" spans="1:4" x14ac:dyDescent="0.3">
      <c r="A59" s="12" t="s">
        <v>111</v>
      </c>
      <c r="B59" s="36">
        <v>2202.25569</v>
      </c>
      <c r="C59" s="36">
        <v>437.54861</v>
      </c>
      <c r="D59" s="36">
        <v>89.367400000000004</v>
      </c>
    </row>
    <row r="60" spans="1:4" x14ac:dyDescent="0.3">
      <c r="A60" s="12" t="s">
        <v>112</v>
      </c>
      <c r="B60" s="36">
        <v>2244.7901700000002</v>
      </c>
      <c r="C60" s="36">
        <v>545.29627000000005</v>
      </c>
      <c r="D60" s="36"/>
    </row>
    <row r="61" spans="1:4" ht="20.399999999999999" customHeight="1" x14ac:dyDescent="0.3">
      <c r="A61" s="12" t="s">
        <v>113</v>
      </c>
      <c r="B61" s="36">
        <v>8283.0425599999999</v>
      </c>
      <c r="C61" s="36">
        <v>5333.10527</v>
      </c>
      <c r="D61" s="36">
        <v>1818.79107</v>
      </c>
    </row>
    <row r="62" spans="1:4" x14ac:dyDescent="0.3">
      <c r="A62" s="12" t="s">
        <v>114</v>
      </c>
      <c r="B62" s="36">
        <v>43089.862889999997</v>
      </c>
      <c r="C62" s="36">
        <v>835.55857000000003</v>
      </c>
      <c r="D62" s="36">
        <v>248.68062</v>
      </c>
    </row>
    <row r="63" spans="1:4" x14ac:dyDescent="0.3">
      <c r="A63" s="26" t="s">
        <v>2</v>
      </c>
      <c r="B63" s="37">
        <v>5087518.0088900002</v>
      </c>
      <c r="C63" s="37">
        <v>327990.11615000002</v>
      </c>
      <c r="D63" s="37">
        <v>72522.930399999997</v>
      </c>
    </row>
  </sheetData>
  <mergeCells count="17">
    <mergeCell ref="A14:C14"/>
    <mergeCell ref="A15:C15"/>
    <mergeCell ref="A1:D1"/>
    <mergeCell ref="A2:D2"/>
    <mergeCell ref="A5:C5"/>
    <mergeCell ref="A11:C11"/>
    <mergeCell ref="A19:A20"/>
    <mergeCell ref="B19:B20"/>
    <mergeCell ref="C19:D19"/>
    <mergeCell ref="A6:C6"/>
    <mergeCell ref="A7:C7"/>
    <mergeCell ref="A8:C8"/>
    <mergeCell ref="A9:C9"/>
    <mergeCell ref="A10:C10"/>
    <mergeCell ref="A12:C12"/>
    <mergeCell ref="A13:C13"/>
    <mergeCell ref="A16:C16"/>
  </mergeCells>
  <pageMargins left="0.70866141732283472" right="0.27" top="0.23" bottom="0.34" header="0.2" footer="0.2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view="pageBreakPreview" zoomScaleNormal="100" zoomScaleSheetLayoutView="100" workbookViewId="0">
      <selection activeCell="P2" sqref="P2"/>
    </sheetView>
  </sheetViews>
  <sheetFormatPr defaultRowHeight="14.4" x14ac:dyDescent="0.3"/>
  <cols>
    <col min="1" max="1" width="42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1.21875" customWidth="1"/>
  </cols>
  <sheetData>
    <row r="1" spans="1:20" s="16" customFormat="1" ht="15.6" x14ac:dyDescent="0.3">
      <c r="A1" s="19"/>
      <c r="C1" s="17" t="s">
        <v>8</v>
      </c>
    </row>
    <row r="2" spans="1:20" x14ac:dyDescent="0.3">
      <c r="A2" s="20" t="str">
        <f>TEXT(EndData2,"[$-FC19]ДД.ММ.ГГГ")</f>
        <v>00.01.1900</v>
      </c>
      <c r="C2" s="13"/>
      <c r="P2" s="59" t="s">
        <v>7</v>
      </c>
    </row>
    <row r="3" spans="1:20" s="15" customFormat="1" ht="52.8" x14ac:dyDescent="0.25">
      <c r="A3" s="18" t="s">
        <v>18</v>
      </c>
      <c r="B3" s="34" t="s">
        <v>19</v>
      </c>
      <c r="C3" s="35" t="s">
        <v>20</v>
      </c>
      <c r="D3" s="35" t="s">
        <v>21</v>
      </c>
      <c r="E3" s="35" t="s">
        <v>22</v>
      </c>
      <c r="F3" s="35" t="s">
        <v>23</v>
      </c>
      <c r="G3" s="35" t="s">
        <v>24</v>
      </c>
      <c r="H3" s="35" t="s">
        <v>25</v>
      </c>
      <c r="I3" s="35" t="s">
        <v>26</v>
      </c>
      <c r="J3" s="35" t="s">
        <v>27</v>
      </c>
      <c r="K3" s="35" t="s">
        <v>28</v>
      </c>
      <c r="L3" s="35" t="s">
        <v>29</v>
      </c>
      <c r="M3" s="35" t="s">
        <v>30</v>
      </c>
      <c r="N3" s="35" t="s">
        <v>31</v>
      </c>
      <c r="O3" s="35" t="s">
        <v>32</v>
      </c>
      <c r="P3" s="14" t="s">
        <v>6</v>
      </c>
    </row>
    <row r="4" spans="1:20" ht="27.6" x14ac:dyDescent="0.3">
      <c r="A4" s="33" t="s">
        <v>35</v>
      </c>
      <c r="B4" s="38"/>
      <c r="C4" s="38"/>
      <c r="D4" s="38"/>
      <c r="E4" s="38"/>
      <c r="F4" s="38"/>
      <c r="G4" s="38"/>
      <c r="H4" s="38"/>
      <c r="I4" s="38"/>
      <c r="J4" s="38">
        <v>1501.1659999999999</v>
      </c>
      <c r="K4" s="38">
        <v>199.5</v>
      </c>
      <c r="L4" s="38"/>
      <c r="M4" s="38"/>
      <c r="N4" s="38"/>
      <c r="O4" s="38"/>
      <c r="P4" s="39">
        <v>1700.6659999999999</v>
      </c>
      <c r="Q4" s="32"/>
      <c r="R4" s="32"/>
      <c r="S4" s="32"/>
      <c r="T4" s="32"/>
    </row>
    <row r="5" spans="1:20" ht="41.4" x14ac:dyDescent="0.3">
      <c r="A5" s="33" t="s">
        <v>36</v>
      </c>
      <c r="B5" s="38"/>
      <c r="C5" s="38">
        <v>22917.081999999999</v>
      </c>
      <c r="D5" s="38">
        <v>19052.831999999999</v>
      </c>
      <c r="E5" s="38">
        <v>6860</v>
      </c>
      <c r="F5" s="38">
        <v>8750.2999999999993</v>
      </c>
      <c r="G5" s="38">
        <v>23873.666700000002</v>
      </c>
      <c r="H5" s="38">
        <v>2861</v>
      </c>
      <c r="I5" s="38">
        <v>5605</v>
      </c>
      <c r="J5" s="38">
        <v>2125.5839999999998</v>
      </c>
      <c r="K5" s="38">
        <v>4983.9160000000002</v>
      </c>
      <c r="L5" s="38">
        <v>30000</v>
      </c>
      <c r="M5" s="38">
        <v>7785</v>
      </c>
      <c r="N5" s="38">
        <v>11271.820110000001</v>
      </c>
      <c r="O5" s="38">
        <v>15499.01</v>
      </c>
      <c r="P5" s="39">
        <v>161585.21080999999</v>
      </c>
      <c r="Q5" s="32"/>
      <c r="R5" s="32"/>
      <c r="S5" s="32"/>
      <c r="T5" s="32"/>
    </row>
    <row r="6" spans="1:20" ht="27.6" x14ac:dyDescent="0.3">
      <c r="A6" s="33" t="s">
        <v>37</v>
      </c>
      <c r="B6" s="38">
        <v>52207.777190000001</v>
      </c>
      <c r="C6" s="38">
        <v>58679.192369999997</v>
      </c>
      <c r="D6" s="38">
        <v>75</v>
      </c>
      <c r="E6" s="38"/>
      <c r="F6" s="38"/>
      <c r="G6" s="38"/>
      <c r="H6" s="38"/>
      <c r="I6" s="38">
        <v>5000</v>
      </c>
      <c r="J6" s="38">
        <v>217.625</v>
      </c>
      <c r="K6" s="38"/>
      <c r="L6" s="38"/>
      <c r="M6" s="38"/>
      <c r="N6" s="38">
        <v>22800</v>
      </c>
      <c r="O6" s="38"/>
      <c r="P6" s="39">
        <v>138979.59456</v>
      </c>
      <c r="Q6" s="32"/>
      <c r="R6" s="32"/>
      <c r="S6" s="32"/>
      <c r="T6" s="32"/>
    </row>
    <row r="7" spans="1:20" ht="69" x14ac:dyDescent="0.3">
      <c r="A7" s="33" t="s">
        <v>38</v>
      </c>
      <c r="B7" s="38">
        <v>94484.399569999994</v>
      </c>
      <c r="C7" s="38">
        <v>49049.199130000001</v>
      </c>
      <c r="D7" s="38">
        <v>22246</v>
      </c>
      <c r="E7" s="38">
        <v>14636</v>
      </c>
      <c r="F7" s="38">
        <v>5373</v>
      </c>
      <c r="G7" s="38">
        <v>27732.25</v>
      </c>
      <c r="H7" s="38">
        <v>10000</v>
      </c>
      <c r="I7" s="38">
        <v>1013</v>
      </c>
      <c r="J7" s="38">
        <v>33059.106509999998</v>
      </c>
      <c r="K7" s="38">
        <v>5252.0630000000001</v>
      </c>
      <c r="L7" s="38">
        <v>15174.3</v>
      </c>
      <c r="M7" s="38">
        <v>9927.25</v>
      </c>
      <c r="N7" s="38">
        <v>6135.6301599999997</v>
      </c>
      <c r="O7" s="38">
        <v>18773.84</v>
      </c>
      <c r="P7" s="39">
        <v>312856.03837000002</v>
      </c>
      <c r="Q7" s="32"/>
      <c r="R7" s="32"/>
      <c r="S7" s="32"/>
      <c r="T7" s="32"/>
    </row>
    <row r="8" spans="1:20" ht="110.4" x14ac:dyDescent="0.3">
      <c r="A8" s="33" t="s">
        <v>39</v>
      </c>
      <c r="B8" s="38">
        <v>22965.3076</v>
      </c>
      <c r="C8" s="38">
        <v>3524.60581</v>
      </c>
      <c r="D8" s="38">
        <v>797.1</v>
      </c>
      <c r="E8" s="38">
        <v>149.67597000000001</v>
      </c>
      <c r="F8" s="38">
        <v>509.69470999999999</v>
      </c>
      <c r="G8" s="38">
        <v>2450.8648499999999</v>
      </c>
      <c r="H8" s="38"/>
      <c r="I8" s="38"/>
      <c r="J8" s="38">
        <v>2344.9850700000002</v>
      </c>
      <c r="K8" s="38">
        <v>3410.3894599999999</v>
      </c>
      <c r="L8" s="38">
        <v>1524.3280999999999</v>
      </c>
      <c r="M8" s="38"/>
      <c r="N8" s="38">
        <v>-972.65277000000003</v>
      </c>
      <c r="O8" s="38">
        <v>223.3</v>
      </c>
      <c r="P8" s="39">
        <v>36927.5988</v>
      </c>
      <c r="Q8" s="32"/>
      <c r="R8" s="32"/>
      <c r="S8" s="32"/>
      <c r="T8" s="32"/>
    </row>
    <row r="9" spans="1:20" ht="41.4" x14ac:dyDescent="0.3">
      <c r="A9" s="33" t="s">
        <v>40</v>
      </c>
      <c r="B9" s="38">
        <v>1067.35989</v>
      </c>
      <c r="C9" s="38">
        <v>1290.40726</v>
      </c>
      <c r="D9" s="38"/>
      <c r="E9" s="38"/>
      <c r="F9" s="38"/>
      <c r="G9" s="38"/>
      <c r="H9" s="38"/>
      <c r="I9" s="38"/>
      <c r="J9" s="38">
        <v>0.47286</v>
      </c>
      <c r="K9" s="38">
        <v>10530.909900000001</v>
      </c>
      <c r="L9" s="38"/>
      <c r="M9" s="38"/>
      <c r="N9" s="38"/>
      <c r="O9" s="38"/>
      <c r="P9" s="39">
        <v>12889.14991</v>
      </c>
      <c r="Q9" s="32"/>
      <c r="R9" s="32"/>
      <c r="S9" s="32"/>
      <c r="T9" s="32"/>
    </row>
    <row r="10" spans="1:20" ht="96.6" x14ac:dyDescent="0.3">
      <c r="A10" s="33" t="s">
        <v>41</v>
      </c>
      <c r="B10" s="38">
        <v>127.15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>
        <v>127.15</v>
      </c>
      <c r="Q10" s="32"/>
      <c r="R10" s="32"/>
      <c r="S10" s="32"/>
      <c r="T10" s="32"/>
    </row>
    <row r="11" spans="1:20" ht="82.8" x14ac:dyDescent="0.3">
      <c r="A11" s="33" t="s">
        <v>42</v>
      </c>
      <c r="B11" s="38"/>
      <c r="C11" s="38">
        <v>4386.0829999999996</v>
      </c>
      <c r="D11" s="38">
        <v>652.75</v>
      </c>
      <c r="E11" s="38">
        <v>460</v>
      </c>
      <c r="F11" s="38">
        <v>166</v>
      </c>
      <c r="G11" s="38">
        <v>654.33333000000005</v>
      </c>
      <c r="H11" s="38">
        <v>100</v>
      </c>
      <c r="I11" s="38">
        <v>50</v>
      </c>
      <c r="J11" s="38"/>
      <c r="K11" s="38"/>
      <c r="L11" s="38">
        <v>265.58332999999999</v>
      </c>
      <c r="M11" s="38">
        <v>247.75</v>
      </c>
      <c r="N11" s="38">
        <v>246.33332999999999</v>
      </c>
      <c r="O11" s="38">
        <v>136.666</v>
      </c>
      <c r="P11" s="39">
        <v>7365.49899</v>
      </c>
      <c r="Q11" s="32"/>
      <c r="R11" s="32"/>
      <c r="S11" s="32"/>
      <c r="T11" s="32"/>
    </row>
    <row r="12" spans="1:20" ht="96.6" x14ac:dyDescent="0.3">
      <c r="A12" s="33" t="s">
        <v>43</v>
      </c>
      <c r="B12" s="38">
        <v>507.35500000000002</v>
      </c>
      <c r="C12" s="38">
        <v>268.66699999999997</v>
      </c>
      <c r="D12" s="38">
        <v>179.166</v>
      </c>
      <c r="E12" s="38">
        <v>125.7</v>
      </c>
      <c r="F12" s="38">
        <v>100</v>
      </c>
      <c r="G12" s="38">
        <v>89.583330000000004</v>
      </c>
      <c r="H12" s="38">
        <v>112.92695999999999</v>
      </c>
      <c r="I12" s="38">
        <v>190</v>
      </c>
      <c r="J12" s="38"/>
      <c r="K12" s="38"/>
      <c r="L12" s="38">
        <v>89.13</v>
      </c>
      <c r="M12" s="38">
        <v>90.75</v>
      </c>
      <c r="N12" s="38">
        <v>83.763999999999996</v>
      </c>
      <c r="O12" s="38">
        <v>82.643249999999995</v>
      </c>
      <c r="P12" s="39">
        <v>1919.6855399999999</v>
      </c>
      <c r="Q12" s="32"/>
      <c r="R12" s="32"/>
      <c r="S12" s="32"/>
      <c r="T12" s="32"/>
    </row>
    <row r="13" spans="1:20" ht="55.2" x14ac:dyDescent="0.3">
      <c r="A13" s="33" t="s">
        <v>44</v>
      </c>
      <c r="B13" s="38">
        <v>355</v>
      </c>
      <c r="C13" s="38">
        <v>-219.23263</v>
      </c>
      <c r="D13" s="38">
        <v>200</v>
      </c>
      <c r="E13" s="38">
        <v>227</v>
      </c>
      <c r="F13" s="38">
        <v>76.8</v>
      </c>
      <c r="G13" s="38">
        <v>315</v>
      </c>
      <c r="H13" s="38">
        <v>101.70399999999999</v>
      </c>
      <c r="I13" s="38">
        <v>32</v>
      </c>
      <c r="J13" s="38">
        <v>177.869</v>
      </c>
      <c r="K13" s="38">
        <v>130.37899999999999</v>
      </c>
      <c r="L13" s="38">
        <v>62</v>
      </c>
      <c r="M13" s="38">
        <v>73</v>
      </c>
      <c r="N13" s="38">
        <v>76.411000000000001</v>
      </c>
      <c r="O13" s="38">
        <v>58.640129999999999</v>
      </c>
      <c r="P13" s="39">
        <v>1666.5705</v>
      </c>
      <c r="Q13" s="32"/>
      <c r="R13" s="32"/>
      <c r="S13" s="32"/>
      <c r="T13" s="32"/>
    </row>
    <row r="14" spans="1:20" ht="82.8" x14ac:dyDescent="0.3">
      <c r="A14" s="33" t="s">
        <v>45</v>
      </c>
      <c r="B14" s="38">
        <v>1866.80485</v>
      </c>
      <c r="C14" s="38">
        <v>1020.76668</v>
      </c>
      <c r="D14" s="38">
        <v>155.43</v>
      </c>
      <c r="E14" s="38">
        <v>138</v>
      </c>
      <c r="F14" s="38">
        <v>-256.69400000000002</v>
      </c>
      <c r="G14" s="38">
        <v>205</v>
      </c>
      <c r="H14" s="38">
        <v>91.487639999999999</v>
      </c>
      <c r="I14" s="38"/>
      <c r="J14" s="38">
        <v>243.03299999999999</v>
      </c>
      <c r="K14" s="38"/>
      <c r="L14" s="38">
        <v>175.03899999999999</v>
      </c>
      <c r="M14" s="38">
        <v>41.1</v>
      </c>
      <c r="N14" s="38">
        <v>210.755</v>
      </c>
      <c r="O14" s="38">
        <v>-262.35230000000001</v>
      </c>
      <c r="P14" s="39">
        <v>3628.36987</v>
      </c>
      <c r="Q14" s="32"/>
      <c r="R14" s="32"/>
      <c r="S14" s="32"/>
      <c r="T14" s="32"/>
    </row>
    <row r="15" spans="1:20" ht="110.4" x14ac:dyDescent="0.3">
      <c r="A15" s="33" t="s">
        <v>46</v>
      </c>
      <c r="B15" s="38">
        <v>20994.16056</v>
      </c>
      <c r="C15" s="38">
        <v>859.9</v>
      </c>
      <c r="D15" s="38">
        <v>372.83199999999999</v>
      </c>
      <c r="E15" s="38"/>
      <c r="F15" s="38"/>
      <c r="G15" s="38"/>
      <c r="H15" s="38"/>
      <c r="I15" s="38"/>
      <c r="J15" s="38">
        <v>50</v>
      </c>
      <c r="K15" s="38"/>
      <c r="L15" s="38"/>
      <c r="M15" s="38"/>
      <c r="N15" s="38"/>
      <c r="O15" s="38"/>
      <c r="P15" s="39">
        <v>22276.89256</v>
      </c>
      <c r="Q15" s="32"/>
      <c r="R15" s="32"/>
      <c r="S15" s="32"/>
      <c r="T15" s="32"/>
    </row>
    <row r="16" spans="1:20" ht="96.6" x14ac:dyDescent="0.3">
      <c r="A16" s="33" t="s">
        <v>47</v>
      </c>
      <c r="B16" s="38"/>
      <c r="C16" s="38">
        <v>5033.5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9">
        <v>5033.5</v>
      </c>
      <c r="Q16" s="32"/>
      <c r="R16" s="32"/>
      <c r="S16" s="32"/>
      <c r="T16" s="32"/>
    </row>
    <row r="17" spans="1:20" ht="82.8" x14ac:dyDescent="0.3">
      <c r="A17" s="33" t="s">
        <v>48</v>
      </c>
      <c r="B17" s="38">
        <v>201.6</v>
      </c>
      <c r="C17" s="38">
        <v>269.92333000000002</v>
      </c>
      <c r="D17" s="38"/>
      <c r="E17" s="38"/>
      <c r="F17" s="38"/>
      <c r="G17" s="38">
        <v>34.961660000000002</v>
      </c>
      <c r="H17" s="38"/>
      <c r="I17" s="38"/>
      <c r="J17" s="38">
        <v>57</v>
      </c>
      <c r="K17" s="38"/>
      <c r="L17" s="38"/>
      <c r="M17" s="38">
        <v>12.333780000000001</v>
      </c>
      <c r="N17" s="38"/>
      <c r="O17" s="38"/>
      <c r="P17" s="39">
        <v>575.81876999999997</v>
      </c>
      <c r="Q17" s="32"/>
      <c r="R17" s="32"/>
      <c r="S17" s="32"/>
      <c r="T17" s="32"/>
    </row>
    <row r="18" spans="1:20" ht="331.2" x14ac:dyDescent="0.3">
      <c r="A18" s="33" t="s">
        <v>49</v>
      </c>
      <c r="B18" s="38">
        <v>15000</v>
      </c>
      <c r="C18" s="38">
        <v>14070.319289999999</v>
      </c>
      <c r="D18" s="38">
        <v>500</v>
      </c>
      <c r="E18" s="38">
        <v>1950</v>
      </c>
      <c r="F18" s="38">
        <v>-1665.991</v>
      </c>
      <c r="G18" s="38">
        <v>2179.6839599999998</v>
      </c>
      <c r="H18" s="38">
        <v>747</v>
      </c>
      <c r="I18" s="38">
        <v>57.582000000000001</v>
      </c>
      <c r="J18" s="38">
        <v>4925</v>
      </c>
      <c r="K18" s="38">
        <v>1528.9670000000001</v>
      </c>
      <c r="L18" s="38">
        <v>1338</v>
      </c>
      <c r="M18" s="38">
        <v>1700</v>
      </c>
      <c r="N18" s="38">
        <v>1569</v>
      </c>
      <c r="O18" s="38">
        <v>711</v>
      </c>
      <c r="P18" s="39">
        <v>44610.561249999999</v>
      </c>
      <c r="Q18" s="32"/>
      <c r="R18" s="32"/>
      <c r="S18" s="32"/>
      <c r="T18" s="32"/>
    </row>
    <row r="19" spans="1:20" ht="165.6" x14ac:dyDescent="0.3">
      <c r="A19" s="33" t="s">
        <v>50</v>
      </c>
      <c r="B19" s="38">
        <v>184479.72915</v>
      </c>
      <c r="C19" s="38">
        <v>91838.692630000005</v>
      </c>
      <c r="D19" s="38">
        <v>22385</v>
      </c>
      <c r="E19" s="38">
        <v>20003.36</v>
      </c>
      <c r="F19" s="38">
        <v>6935</v>
      </c>
      <c r="G19" s="38">
        <v>25193.427</v>
      </c>
      <c r="H19" s="38">
        <v>11700.697</v>
      </c>
      <c r="I19" s="38">
        <v>1613.954</v>
      </c>
      <c r="J19" s="38">
        <v>23648</v>
      </c>
      <c r="K19" s="38">
        <v>7289.8869999999997</v>
      </c>
      <c r="L19" s="38">
        <v>10000</v>
      </c>
      <c r="M19" s="38">
        <v>11906.3</v>
      </c>
      <c r="N19" s="38">
        <v>17230.325720000001</v>
      </c>
      <c r="O19" s="38">
        <v>14010.251329999999</v>
      </c>
      <c r="P19" s="39">
        <v>448234.62383</v>
      </c>
      <c r="Q19" s="32"/>
      <c r="R19" s="32"/>
      <c r="S19" s="32"/>
      <c r="T19" s="32"/>
    </row>
    <row r="20" spans="1:20" ht="96.6" x14ac:dyDescent="0.3">
      <c r="A20" s="33" t="s">
        <v>51</v>
      </c>
      <c r="B20" s="38">
        <v>21459.028559999999</v>
      </c>
      <c r="C20" s="38">
        <v>5035</v>
      </c>
      <c r="D20" s="38">
        <v>2076.62</v>
      </c>
      <c r="E20" s="38">
        <v>-944.053</v>
      </c>
      <c r="F20" s="38">
        <v>212.369</v>
      </c>
      <c r="G20" s="38">
        <v>2075.44</v>
      </c>
      <c r="H20" s="38">
        <v>1350</v>
      </c>
      <c r="I20" s="38">
        <v>80</v>
      </c>
      <c r="J20" s="38">
        <v>693</v>
      </c>
      <c r="K20" s="38">
        <v>1348</v>
      </c>
      <c r="L20" s="38"/>
      <c r="M20" s="38">
        <v>-288.90870000000001</v>
      </c>
      <c r="N20" s="38">
        <v>2172.5050000000001</v>
      </c>
      <c r="O20" s="38">
        <v>863.55408</v>
      </c>
      <c r="P20" s="39">
        <v>36132.554940000002</v>
      </c>
      <c r="Q20" s="32"/>
      <c r="R20" s="32"/>
      <c r="S20" s="32"/>
      <c r="T20" s="32"/>
    </row>
    <row r="21" spans="1:20" ht="138" x14ac:dyDescent="0.3">
      <c r="A21" s="33" t="s">
        <v>52</v>
      </c>
      <c r="B21" s="38">
        <v>25.762630000000001</v>
      </c>
      <c r="C21" s="38">
        <v>18.452719999999999</v>
      </c>
      <c r="D21" s="38"/>
      <c r="E21" s="38"/>
      <c r="F21" s="38"/>
      <c r="G21" s="38"/>
      <c r="H21" s="38">
        <v>3.7149999999999999</v>
      </c>
      <c r="I21" s="38"/>
      <c r="J21" s="38">
        <v>3.7250000000000001</v>
      </c>
      <c r="K21" s="38">
        <v>4.0101599999999999</v>
      </c>
      <c r="L21" s="38"/>
      <c r="M21" s="38">
        <v>-43.442749999999997</v>
      </c>
      <c r="N21" s="38"/>
      <c r="O21" s="38"/>
      <c r="P21" s="39">
        <v>12.222759999999999</v>
      </c>
      <c r="Q21" s="32"/>
      <c r="R21" s="32"/>
      <c r="S21" s="32"/>
      <c r="T21" s="32"/>
    </row>
    <row r="22" spans="1:20" ht="124.2" x14ac:dyDescent="0.3">
      <c r="A22" s="33" t="s">
        <v>53</v>
      </c>
      <c r="B22" s="38">
        <v>7877.4340000000002</v>
      </c>
      <c r="C22" s="38">
        <v>2955</v>
      </c>
      <c r="D22" s="38">
        <v>393.88546000000002</v>
      </c>
      <c r="E22" s="38">
        <v>60</v>
      </c>
      <c r="F22" s="38">
        <v>65</v>
      </c>
      <c r="G22" s="38">
        <v>236.5</v>
      </c>
      <c r="H22" s="38">
        <v>63.29</v>
      </c>
      <c r="I22" s="38">
        <v>33</v>
      </c>
      <c r="J22" s="38">
        <v>1654</v>
      </c>
      <c r="K22" s="38"/>
      <c r="L22" s="38">
        <v>300</v>
      </c>
      <c r="M22" s="38">
        <v>-445.03012999999999</v>
      </c>
      <c r="N22" s="38">
        <v>380</v>
      </c>
      <c r="O22" s="38">
        <v>241.39965000000001</v>
      </c>
      <c r="P22" s="39">
        <v>13814.47898</v>
      </c>
      <c r="Q22" s="32"/>
      <c r="R22" s="32"/>
      <c r="S22" s="32"/>
      <c r="T22" s="32"/>
    </row>
    <row r="23" spans="1:20" ht="124.2" x14ac:dyDescent="0.3">
      <c r="A23" s="33" t="s">
        <v>54</v>
      </c>
      <c r="B23" s="38">
        <v>249533.48532000001</v>
      </c>
      <c r="C23" s="38">
        <v>52809.32213</v>
      </c>
      <c r="D23" s="38">
        <v>9994.9</v>
      </c>
      <c r="E23" s="38">
        <v>3004</v>
      </c>
      <c r="F23" s="38">
        <v>-221.85</v>
      </c>
      <c r="G23" s="38">
        <v>268.5</v>
      </c>
      <c r="H23" s="38">
        <v>3141</v>
      </c>
      <c r="I23" s="38">
        <v>1883.1</v>
      </c>
      <c r="J23" s="38">
        <v>32948</v>
      </c>
      <c r="K23" s="38">
        <v>3028.8</v>
      </c>
      <c r="L23" s="38">
        <v>3000</v>
      </c>
      <c r="M23" s="38">
        <v>1692.31287</v>
      </c>
      <c r="N23" s="38">
        <v>4411.8999999999996</v>
      </c>
      <c r="O23" s="38">
        <v>3705.6833499999998</v>
      </c>
      <c r="P23" s="39">
        <v>369199.15367000003</v>
      </c>
      <c r="Q23" s="32"/>
      <c r="R23" s="32"/>
      <c r="S23" s="32"/>
      <c r="T23" s="32"/>
    </row>
    <row r="24" spans="1:20" ht="69" x14ac:dyDescent="0.3">
      <c r="A24" s="33" t="s">
        <v>55</v>
      </c>
      <c r="B24" s="38">
        <v>19926.461360000001</v>
      </c>
      <c r="C24" s="38">
        <v>3802.25</v>
      </c>
      <c r="D24" s="38">
        <v>3281.5</v>
      </c>
      <c r="E24" s="38">
        <v>367</v>
      </c>
      <c r="F24" s="38"/>
      <c r="G24" s="38">
        <v>2900</v>
      </c>
      <c r="H24" s="38">
        <v>95.286879999999996</v>
      </c>
      <c r="I24" s="38">
        <v>51.43356</v>
      </c>
      <c r="J24" s="38">
        <v>929.05876000000001</v>
      </c>
      <c r="K24" s="38">
        <v>190</v>
      </c>
      <c r="L24" s="38">
        <v>382.66300000000001</v>
      </c>
      <c r="M24" s="38">
        <v>466.26</v>
      </c>
      <c r="N24" s="38">
        <v>1004.06326</v>
      </c>
      <c r="O24" s="38">
        <v>114.38200000000001</v>
      </c>
      <c r="P24" s="39">
        <v>33510.358820000001</v>
      </c>
      <c r="Q24" s="32"/>
      <c r="R24" s="32"/>
      <c r="S24" s="32"/>
      <c r="T24" s="32"/>
    </row>
    <row r="25" spans="1:20" ht="96.6" x14ac:dyDescent="0.3">
      <c r="A25" s="33" t="s">
        <v>56</v>
      </c>
      <c r="B25" s="38">
        <v>4567.1020399999998</v>
      </c>
      <c r="C25" s="38">
        <v>1162.0219999999999</v>
      </c>
      <c r="D25" s="38">
        <v>163</v>
      </c>
      <c r="E25" s="38">
        <v>180</v>
      </c>
      <c r="F25" s="38">
        <v>6.1660000000000004</v>
      </c>
      <c r="G25" s="38">
        <v>251.655</v>
      </c>
      <c r="H25" s="38">
        <v>106.684</v>
      </c>
      <c r="I25" s="38">
        <v>-13.45931</v>
      </c>
      <c r="J25" s="38">
        <v>624.79999999999995</v>
      </c>
      <c r="K25" s="38">
        <v>66.709000000000003</v>
      </c>
      <c r="L25" s="38">
        <v>100</v>
      </c>
      <c r="M25" s="38">
        <v>-3.8975599999999999</v>
      </c>
      <c r="N25" s="38">
        <v>119.2681</v>
      </c>
      <c r="O25" s="38">
        <v>123.77152</v>
      </c>
      <c r="P25" s="39">
        <v>7453.8207899999998</v>
      </c>
      <c r="Q25" s="32"/>
      <c r="R25" s="32"/>
      <c r="S25" s="32"/>
      <c r="T25" s="32"/>
    </row>
    <row r="26" spans="1:20" ht="69" x14ac:dyDescent="0.3">
      <c r="A26" s="33" t="s">
        <v>57</v>
      </c>
      <c r="B26" s="38">
        <v>1816.8362</v>
      </c>
      <c r="C26" s="38">
        <v>1899.56837</v>
      </c>
      <c r="D26" s="38">
        <v>1472.99513</v>
      </c>
      <c r="E26" s="38">
        <v>137.5</v>
      </c>
      <c r="F26" s="38"/>
      <c r="G26" s="38">
        <v>300</v>
      </c>
      <c r="H26" s="38"/>
      <c r="I26" s="38"/>
      <c r="J26" s="38">
        <v>196.85535999999999</v>
      </c>
      <c r="K26" s="38">
        <v>210</v>
      </c>
      <c r="L26" s="38"/>
      <c r="M26" s="38"/>
      <c r="N26" s="38"/>
      <c r="O26" s="38"/>
      <c r="P26" s="39">
        <v>6033.7550600000004</v>
      </c>
      <c r="Q26" s="32"/>
      <c r="R26" s="32"/>
      <c r="S26" s="32"/>
      <c r="T26" s="32"/>
    </row>
    <row r="27" spans="1:20" ht="82.8" x14ac:dyDescent="0.3">
      <c r="A27" s="33" t="s">
        <v>58</v>
      </c>
      <c r="B27" s="38">
        <v>29398.5602</v>
      </c>
      <c r="C27" s="38"/>
      <c r="D27" s="38"/>
      <c r="E27" s="38"/>
      <c r="F27" s="38"/>
      <c r="G27" s="38">
        <v>-206.25001</v>
      </c>
      <c r="H27" s="38">
        <v>1240</v>
      </c>
      <c r="I27" s="38"/>
      <c r="J27" s="38">
        <v>1950.01</v>
      </c>
      <c r="K27" s="38">
        <v>1500</v>
      </c>
      <c r="L27" s="38">
        <v>1500</v>
      </c>
      <c r="M27" s="38"/>
      <c r="N27" s="38"/>
      <c r="O27" s="38">
        <v>-427.2</v>
      </c>
      <c r="P27" s="39">
        <v>34955.120190000001</v>
      </c>
      <c r="Q27" s="32"/>
      <c r="R27" s="32"/>
      <c r="S27" s="32"/>
      <c r="T27" s="32"/>
    </row>
    <row r="28" spans="1:20" ht="179.4" x14ac:dyDescent="0.3">
      <c r="A28" s="33" t="s">
        <v>59</v>
      </c>
      <c r="B28" s="38">
        <v>325.5</v>
      </c>
      <c r="C28" s="38">
        <v>34.799999999999997</v>
      </c>
      <c r="D28" s="38"/>
      <c r="E28" s="38"/>
      <c r="F28" s="38"/>
      <c r="G28" s="38"/>
      <c r="H28" s="38"/>
      <c r="I28" s="38"/>
      <c r="J28" s="38">
        <v>100</v>
      </c>
      <c r="K28" s="38"/>
      <c r="L28" s="38"/>
      <c r="M28" s="38"/>
      <c r="N28" s="38"/>
      <c r="O28" s="38"/>
      <c r="P28" s="39">
        <v>460.3</v>
      </c>
      <c r="Q28" s="32"/>
      <c r="R28" s="32"/>
      <c r="S28" s="32"/>
      <c r="T28" s="32"/>
    </row>
    <row r="29" spans="1:20" ht="69" x14ac:dyDescent="0.3">
      <c r="A29" s="33" t="s">
        <v>60</v>
      </c>
      <c r="B29" s="38"/>
      <c r="C29" s="38">
        <v>1043.40479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>
        <v>1043.40479</v>
      </c>
      <c r="Q29" s="32"/>
      <c r="R29" s="32"/>
      <c r="S29" s="32"/>
      <c r="T29" s="32"/>
    </row>
    <row r="30" spans="1:20" ht="55.2" x14ac:dyDescent="0.3">
      <c r="A30" s="33" t="s">
        <v>61</v>
      </c>
      <c r="B30" s="38"/>
      <c r="C30" s="38"/>
      <c r="D30" s="38"/>
      <c r="E30" s="38"/>
      <c r="F30" s="38"/>
      <c r="G30" s="38"/>
      <c r="H30" s="38"/>
      <c r="I30" s="38"/>
      <c r="J30" s="38">
        <v>36167</v>
      </c>
      <c r="K30" s="38"/>
      <c r="L30" s="38"/>
      <c r="M30" s="38"/>
      <c r="N30" s="38"/>
      <c r="O30" s="38"/>
      <c r="P30" s="39">
        <v>36167</v>
      </c>
      <c r="Q30" s="32"/>
      <c r="R30" s="32"/>
      <c r="S30" s="32"/>
      <c r="T30" s="32"/>
    </row>
    <row r="31" spans="1:20" ht="55.2" x14ac:dyDescent="0.3">
      <c r="A31" s="33" t="s">
        <v>62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>
        <v>2823.63247</v>
      </c>
      <c r="O31" s="38"/>
      <c r="P31" s="39">
        <v>2823.63247</v>
      </c>
      <c r="Q31" s="32"/>
      <c r="R31" s="32"/>
      <c r="S31" s="32"/>
      <c r="T31" s="32"/>
    </row>
    <row r="32" spans="1:20" ht="41.4" x14ac:dyDescent="0.3">
      <c r="A32" s="33" t="s">
        <v>63</v>
      </c>
      <c r="B32" s="38"/>
      <c r="C32" s="38">
        <v>-12.89</v>
      </c>
      <c r="D32" s="38">
        <v>28.000779999999999</v>
      </c>
      <c r="E32" s="38">
        <v>45.000489999999999</v>
      </c>
      <c r="F32" s="38"/>
      <c r="G32" s="38">
        <v>42.300330000000002</v>
      </c>
      <c r="H32" s="38"/>
      <c r="I32" s="38">
        <v>40.814</v>
      </c>
      <c r="J32" s="38"/>
      <c r="K32" s="38">
        <v>11.7</v>
      </c>
      <c r="L32" s="38"/>
      <c r="M32" s="38"/>
      <c r="N32" s="38"/>
      <c r="O32" s="38"/>
      <c r="P32" s="39">
        <v>154.9256</v>
      </c>
      <c r="Q32" s="32"/>
      <c r="R32" s="32"/>
      <c r="S32" s="32"/>
      <c r="T32" s="32"/>
    </row>
    <row r="33" spans="1:20" ht="55.2" x14ac:dyDescent="0.3">
      <c r="A33" s="33" t="s">
        <v>64</v>
      </c>
      <c r="B33" s="38">
        <v>44.094000000000001</v>
      </c>
      <c r="C33" s="38"/>
      <c r="D33" s="38"/>
      <c r="E33" s="38"/>
      <c r="F33" s="38"/>
      <c r="G33" s="38"/>
      <c r="H33" s="38"/>
      <c r="I33" s="38"/>
      <c r="J33" s="38">
        <v>44.908000000000001</v>
      </c>
      <c r="K33" s="38">
        <v>23.454000000000001</v>
      </c>
      <c r="L33" s="38"/>
      <c r="M33" s="38">
        <v>131.04400000000001</v>
      </c>
      <c r="N33" s="38"/>
      <c r="O33" s="38"/>
      <c r="P33" s="39">
        <v>243.5</v>
      </c>
      <c r="Q33" s="32"/>
      <c r="R33" s="32"/>
      <c r="S33" s="32"/>
      <c r="T33" s="32"/>
    </row>
    <row r="34" spans="1:20" ht="82.8" x14ac:dyDescent="0.3">
      <c r="A34" s="33" t="s">
        <v>65</v>
      </c>
      <c r="B34" s="38">
        <v>56674.191180000002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9">
        <v>56674.191180000002</v>
      </c>
      <c r="Q34" s="32"/>
      <c r="R34" s="32"/>
      <c r="S34" s="32"/>
      <c r="T34" s="32"/>
    </row>
    <row r="35" spans="1:20" ht="82.8" x14ac:dyDescent="0.3">
      <c r="A35" s="33" t="s">
        <v>65</v>
      </c>
      <c r="B35" s="38">
        <v>7432.4684100000004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>
        <v>7432.4684100000004</v>
      </c>
      <c r="Q35" s="32"/>
      <c r="R35" s="32"/>
      <c r="S35" s="32"/>
      <c r="T35" s="32"/>
    </row>
    <row r="36" spans="1:20" ht="41.4" x14ac:dyDescent="0.3">
      <c r="A36" s="33" t="s">
        <v>66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>
        <v>2246.2230300000001</v>
      </c>
      <c r="O36" s="38">
        <v>3030.30303</v>
      </c>
      <c r="P36" s="39">
        <v>5276.5260600000001</v>
      </c>
      <c r="Q36" s="32"/>
      <c r="R36" s="32"/>
      <c r="S36" s="32"/>
      <c r="T36" s="32"/>
    </row>
    <row r="37" spans="1:20" ht="41.4" x14ac:dyDescent="0.3">
      <c r="A37" s="33" t="s">
        <v>67</v>
      </c>
      <c r="B37" s="38">
        <v>98.948650000000001</v>
      </c>
      <c r="C37" s="38">
        <v>111.87027999999999</v>
      </c>
      <c r="D37" s="38"/>
      <c r="E37" s="38"/>
      <c r="F37" s="38"/>
      <c r="G37" s="38">
        <v>69.515420000000006</v>
      </c>
      <c r="H37" s="38"/>
      <c r="I37" s="38"/>
      <c r="J37" s="38">
        <v>241.66255000000001</v>
      </c>
      <c r="K37" s="38"/>
      <c r="L37" s="38"/>
      <c r="M37" s="38"/>
      <c r="N37" s="38"/>
      <c r="O37" s="38"/>
      <c r="P37" s="39">
        <v>521.99689999999998</v>
      </c>
      <c r="Q37" s="32"/>
      <c r="R37" s="32"/>
      <c r="S37" s="32"/>
      <c r="T37" s="32"/>
    </row>
    <row r="38" spans="1:20" ht="55.2" x14ac:dyDescent="0.3">
      <c r="A38" s="33" t="s">
        <v>68</v>
      </c>
      <c r="B38" s="38">
        <v>9072.2494000000006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9">
        <v>9072.2494000000006</v>
      </c>
      <c r="Q38" s="32"/>
      <c r="R38" s="32"/>
      <c r="S38" s="32"/>
      <c r="T38" s="32"/>
    </row>
    <row r="39" spans="1:20" ht="27.6" x14ac:dyDescent="0.3">
      <c r="A39" s="33" t="s">
        <v>69</v>
      </c>
      <c r="B39" s="38"/>
      <c r="C39" s="38"/>
      <c r="D39" s="38"/>
      <c r="E39" s="38"/>
      <c r="F39" s="38"/>
      <c r="G39" s="38"/>
      <c r="H39" s="38"/>
      <c r="I39" s="38"/>
      <c r="J39" s="38">
        <v>2425.16014</v>
      </c>
      <c r="K39" s="38"/>
      <c r="L39" s="38"/>
      <c r="M39" s="38"/>
      <c r="N39" s="38"/>
      <c r="O39" s="38"/>
      <c r="P39" s="39">
        <v>2425.16014</v>
      </c>
      <c r="Q39" s="32"/>
      <c r="R39" s="32"/>
      <c r="S39" s="32"/>
      <c r="T39" s="32"/>
    </row>
    <row r="40" spans="1:20" ht="41.4" x14ac:dyDescent="0.3">
      <c r="A40" s="33" t="s">
        <v>70</v>
      </c>
      <c r="B40" s="38">
        <v>3088.16302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>
        <v>3088.16302</v>
      </c>
      <c r="Q40" s="32"/>
      <c r="R40" s="32"/>
      <c r="S40" s="32"/>
      <c r="T40" s="32"/>
    </row>
    <row r="41" spans="1:20" ht="41.4" x14ac:dyDescent="0.3">
      <c r="A41" s="33" t="s">
        <v>71</v>
      </c>
      <c r="B41" s="38"/>
      <c r="C41" s="38"/>
      <c r="D41" s="38">
        <v>1228.8333299999999</v>
      </c>
      <c r="E41" s="38">
        <v>53.233330000000002</v>
      </c>
      <c r="F41" s="38">
        <v>580.88932999999997</v>
      </c>
      <c r="G41" s="38">
        <v>354.13033000000001</v>
      </c>
      <c r="H41" s="38">
        <v>158.36799999999999</v>
      </c>
      <c r="I41" s="38">
        <v>53.914999999999999</v>
      </c>
      <c r="J41" s="38">
        <v>550.20299999999997</v>
      </c>
      <c r="K41" s="38">
        <v>50.85</v>
      </c>
      <c r="L41" s="38">
        <v>51.316670000000002</v>
      </c>
      <c r="M41" s="38">
        <v>466.36</v>
      </c>
      <c r="N41" s="38">
        <v>46.158329999999999</v>
      </c>
      <c r="O41" s="38">
        <v>23.934000000000001</v>
      </c>
      <c r="P41" s="39">
        <v>3618.1913199999999</v>
      </c>
      <c r="Q41" s="32"/>
      <c r="R41" s="32"/>
      <c r="S41" s="32"/>
      <c r="T41" s="32"/>
    </row>
    <row r="42" spans="1:20" x14ac:dyDescent="0.3">
      <c r="A42" s="30" t="s">
        <v>72</v>
      </c>
      <c r="B42" s="39">
        <v>805596.92877999996</v>
      </c>
      <c r="C42" s="39">
        <v>321847.90616000001</v>
      </c>
      <c r="D42" s="39">
        <v>85255.844700000001</v>
      </c>
      <c r="E42" s="39">
        <v>47452.416790000003</v>
      </c>
      <c r="F42" s="39">
        <v>20630.68404</v>
      </c>
      <c r="G42" s="39">
        <v>89020.561900000001</v>
      </c>
      <c r="H42" s="39">
        <v>31873.159479999998</v>
      </c>
      <c r="I42" s="39">
        <v>15690.339250000001</v>
      </c>
      <c r="J42" s="39">
        <v>146878.22425</v>
      </c>
      <c r="K42" s="39">
        <v>39759.534520000001</v>
      </c>
      <c r="L42" s="39">
        <v>63962.360099999998</v>
      </c>
      <c r="M42" s="39">
        <v>33758.181510000002</v>
      </c>
      <c r="N42" s="39">
        <v>71855.136740000002</v>
      </c>
      <c r="O42" s="39">
        <v>56908.82604</v>
      </c>
      <c r="P42" s="39">
        <v>1830490.1042599999</v>
      </c>
      <c r="Q42" s="31"/>
      <c r="R42" s="31"/>
      <c r="S42" s="31"/>
      <c r="T42" s="31"/>
    </row>
  </sheetData>
  <pageMargins left="0.23622047244094491" right="0.2" top="0.17" bottom="0.32" header="0.17" footer="0.17"/>
  <pageSetup paperSize="9" scale="6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2019-12-17T05:45:53Z</dcterms:modified>
</cp:coreProperties>
</file>