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Бюджетополучатели!$18:$19</definedName>
    <definedName name="_xlnm.Print_Titles" localSheetId="1">'Муниципальные районы'!$1:$3</definedName>
    <definedName name="_xlnm.Print_Area" localSheetId="0">Бюджетополучатели!$A$1:$D$63</definedName>
    <definedName name="_xlnm.Print_Area" localSheetId="1">'Муниципальные районы'!$A$1:$P$43</definedName>
  </definedNames>
  <calcPr calcId="162913" refMode="R1C1"/>
</workbook>
</file>

<file path=xl/calcChain.xml><?xml version="1.0" encoding="utf-8"?>
<calcChain xmlns="http://schemas.openxmlformats.org/spreadsheetml/2006/main">
  <c r="D6" i="1" l="1"/>
  <c r="D9" i="1"/>
  <c r="D13" i="1"/>
  <c r="D10" i="1"/>
  <c r="E3" i="1" l="1"/>
  <c r="H1" i="1" l="1"/>
  <c r="F1" i="1" l="1"/>
  <c r="E6" i="1" s="1"/>
  <c r="A2" i="1" s="1"/>
  <c r="G3" i="1" l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<sst xmlns="http://schemas.openxmlformats.org/spreadsheetml/2006/main" count="119" uniqueCount="118">
  <si>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</si>
  <si>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</si>
  <si>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</si>
  <si>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</si>
  <si>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</si>
  <si>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</si>
  <si>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</si>
  <si>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</si>
  <si>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</si>
  <si>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</si>
  <si>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</si>
  <si>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</si>
  <si>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</si>
  <si>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</si>
  <si>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</si>
  <si>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</si>
  <si>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</si>
  <si>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</si>
  <si>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</si>
  <si>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</si>
  <si>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</si>
  <si>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</si>
  <si>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</si>
  <si>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</si>
  <si>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</si>
  <si>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</si>
  <si>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</si>
  <si>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</si>
  <si>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</si>
  <si>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</si>
  <si>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</si>
  <si>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</si>
  <si>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</si>
  <si>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01.01.2019</t>
  </si>
  <si>
    <t>01.10.2019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</si>
  <si>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</si>
  <si>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</si>
  <si>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</si>
  <si>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</si>
  <si>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</si>
  <si>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</si>
  <si>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</si>
  <si>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</si>
  <si>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</si>
  <si>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</si>
  <si>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</si>
  <si>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</si>
  <si>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</si>
  <si>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</si>
  <si>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</si>
  <si>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</si>
  <si>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</si>
  <si>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</si>
  <si>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</si>
  <si>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</si>
  <si>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</si>
  <si>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</si>
  <si>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</si>
  <si>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</si>
  <si>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</si>
  <si>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</si>
  <si>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</si>
  <si>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</si>
  <si>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</si>
  <si>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Выплата единовременного пособия при всех формах устройства детей, лишенных родительского попечения, в семью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</si>
  <si>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</si>
  <si>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программ формирования современной городской среды</t>
  </si>
  <si>
    <t>Осуществление переданных полномочий Российской Федерации на государственную регистрацию актов гражданского состояния</t>
  </si>
  <si>
    <t>Мероприятия государственной программы Российской Федерации "Доступная среда"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</si>
  <si>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</si>
  <si>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мероприятий по обеспечению жильем молодых семей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</si>
  <si>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</si>
  <si>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</si>
  <si>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</si>
  <si>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</si>
  <si>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</si>
  <si>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</si>
  <si>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</si>
  <si>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</si>
  <si>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</si>
  <si>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</si>
  <si>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</si>
  <si>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</si>
  <si>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</si>
  <si>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</si>
  <si>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</si>
  <si>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</si>
  <si>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</si>
  <si>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</si>
  <si>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</si>
  <si>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</si>
  <si>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</si>
  <si>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</si>
  <si>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</si>
  <si>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</si>
  <si>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</si>
  <si>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</si>
  <si>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</si>
  <si>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</si>
  <si>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</si>
  <si>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</si>
  <si>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</si>
  <si>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</si>
  <si>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</si>
  <si>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</si>
  <si>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</si>
  <si>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</si>
  <si>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</si>
  <si>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</si>
  <si>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</si>
  <si>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</si>
  <si>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</si>
  <si>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Агентство записи актов гражданского состояния и архивного дела Камчатского края</t>
  </si>
  <si>
    <t>30.09.2019</t>
  </si>
  <si>
    <t>01.09.2019</t>
  </si>
  <si>
    <t>Остаток средств на 01.10.2019 года</t>
  </si>
  <si>
    <t xml:space="preserve"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</si>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</sst>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2" borderId="0" xfId="0" applyFont="1" applyFill="1" applyBorder="1" applyAlignment="1"/>
    <xf numFmtId="0" fontId="13" fillId="0" borderId="4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8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left" vertical="center" wrapText="1"/>
    </xf>
    <xf numFmtId="0" fontId="19" fillId="0" borderId="0" xfId="0" applyNumberFormat="1" applyFont="1"/>
    <xf numFmtId="0" fontId="19" fillId="0" borderId="0" xfId="0" applyFont="1"/>
    <xf numFmtId="14" fontId="19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20" fillId="0" borderId="0" xfId="0" applyFont="1"/>
    <xf numFmtId="0" fontId="21" fillId="0" borderId="0" xfId="0" applyFont="1"/>
    <xf numFmtId="0" fontId="21" fillId="0" borderId="4" xfId="0" applyFont="1" applyBorder="1" applyAlignment="1">
      <alignment horizontal="left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left"/>
    </xf>
    <xf numFmtId="164" fontId="17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view="pageBreakPreview" topLeftCell="A10" zoomScaleNormal="100" zoomScaleSheetLayoutView="100" workbookViewId="0">
      <selection activeCell="D6" sqref="D6"/>
    </sheetView>
  </sheetViews>
  <sheetFormatPr defaultRowHeight="15" x14ac:dyDescent="0.25"/>
  <cols>
    <col min="1" max="1" width="80.28515625" customWidth="1"/>
    <col min="2" max="2" width="18.140625" customWidth="1"/>
    <col min="3" max="3" width="24.5703125" customWidth="1"/>
    <col min="4" max="4" width="16.5703125" customWidth="1"/>
    <col min="5" max="5" width="12.5703125" customWidth="1"/>
    <col min="6" max="6" width="16" bestFit="1" customWidth="1"/>
    <col min="8" max="8" width="10.140625" bestFit="1" customWidth="1"/>
  </cols>
  <sheetData>
    <row r="1" spans="1:8" ht="15.75" x14ac:dyDescent="0.25">
      <c r="A1" s="38" t="s">
        <v>9</v>
      </c>
      <c r="B1" s="38"/>
      <c r="C1" s="38"/>
      <c r="D1" s="38"/>
      <c r="E1" s="25" t="s">
        <v>114</v>
      </c>
      <c r="F1" s="26" t="str">
        <f>TEXT(E1,"[$-FC19]ММ")</f>
        <v>09</v>
      </c>
      <c r="G1" s="26" t="str">
        <f>TEXT(E1,"[$-FC19]ДД.ММ.ГГГ \г")</f>
        <v>01.09.2019 г</v>
      </c>
      <c r="H1" s="26" t="str">
        <f>TEXT(E1,"[$-FC19]ГГГГ")</f>
        <v>2019</v>
      </c>
    </row>
    <row r="2" spans="1:8" ht="15.75" x14ac:dyDescent="0.25">
      <c r="A2" s="38" t="str">
        <f>CONCATENATE("доходов и расходов краевого бюджета за ",period," ",H1," года")</f>
        <v>доходов и расходов краевого бюджета за сентябрь 2019 года</v>
      </c>
      <c r="B2" s="38"/>
      <c r="C2" s="38"/>
      <c r="D2" s="38"/>
      <c r="E2" s="25" t="s">
        <v>113</v>
      </c>
      <c r="F2" s="26" t="str">
        <f>TEXT(E2,"[$-FC19]ДД ММММ ГГГ \г")</f>
        <v>30 сентября 2019 г</v>
      </c>
      <c r="G2" s="26" t="str">
        <f>TEXT(E2,"[$-FC19]ДД.ММ.ГГГ \г")</f>
        <v>30.09.2019 г</v>
      </c>
      <c r="H2" s="27"/>
    </row>
    <row r="3" spans="1:8" x14ac:dyDescent="0.25">
      <c r="A3" s="1"/>
      <c r="B3" s="2"/>
      <c r="C3" s="2"/>
      <c r="D3" s="3"/>
      <c r="E3" s="26">
        <f>EndDate+1</f>
        <v>43740</v>
      </c>
      <c r="F3" s="26" t="str">
        <f>TEXT(E3,"[$-FC19]ДД ММММ ГГГ \г")</f>
        <v>02 октября 2019 г</v>
      </c>
      <c r="G3" s="26" t="str">
        <f>TEXT(E3,"[$-FC19]ДД.ММ.ГГГ \г")</f>
        <v>02.10.2019 г</v>
      </c>
      <c r="H3" s="26"/>
    </row>
    <row r="4" spans="1:8" x14ac:dyDescent="0.25">
      <c r="A4" s="4"/>
      <c r="B4" s="5"/>
      <c r="C4" s="5"/>
      <c r="D4" s="6" t="s">
        <v>0</v>
      </c>
      <c r="E4" s="26"/>
      <c r="F4" s="26"/>
      <c r="G4" s="26"/>
      <c r="H4" s="26"/>
    </row>
    <row r="5" spans="1:8" x14ac:dyDescent="0.25">
      <c r="A5" s="39" t="str">
        <f>CONCATENATE("Остаток средств на ",G1,"ода")</f>
        <v>Остаток средств на 01.09.2019 года</v>
      </c>
      <c r="B5" s="40"/>
      <c r="C5" s="40"/>
      <c r="D5" s="8">
        <v>1928305.2</v>
      </c>
      <c r="E5" s="27"/>
      <c r="F5" s="26"/>
      <c r="G5" s="26"/>
      <c r="H5" s="26"/>
    </row>
    <row r="6" spans="1:8" x14ac:dyDescent="0.25">
      <c r="A6" s="41" t="s">
        <v>1</v>
      </c>
      <c r="B6" s="47"/>
      <c r="C6" s="47"/>
      <c r="D6" s="7">
        <f>D9-D7</f>
        <v>2888446.5647699991</v>
      </c>
      <c r="E6" s="26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сентябрь</v>
      </c>
      <c r="F6" s="26"/>
      <c r="G6" s="26"/>
      <c r="H6" s="26"/>
    </row>
    <row r="7" spans="1:8" x14ac:dyDescent="0.25">
      <c r="A7" s="48" t="s">
        <v>10</v>
      </c>
      <c r="B7" s="47"/>
      <c r="C7" s="47"/>
      <c r="D7" s="9">
        <v>4065588</v>
      </c>
      <c r="E7" s="26"/>
      <c r="F7" s="26"/>
      <c r="G7" s="26"/>
      <c r="H7" s="26"/>
    </row>
    <row r="8" spans="1:8" x14ac:dyDescent="0.25">
      <c r="A8" s="48" t="s">
        <v>11</v>
      </c>
      <c r="B8" s="47"/>
      <c r="C8" s="47"/>
      <c r="D8" s="9">
        <v>903892.3</v>
      </c>
      <c r="E8" s="26" t="s">
        <v>33</v>
      </c>
    </row>
    <row r="9" spans="1:8" x14ac:dyDescent="0.25">
      <c r="A9" s="49" t="s">
        <v>12</v>
      </c>
      <c r="B9" s="50"/>
      <c r="C9" s="50"/>
      <c r="D9" s="9">
        <f>D11+D10-D5</f>
        <v>6954034.5647699991</v>
      </c>
      <c r="E9" s="26" t="s">
        <v>34</v>
      </c>
    </row>
    <row r="10" spans="1:8" x14ac:dyDescent="0.25">
      <c r="A10" s="49" t="s">
        <v>13</v>
      </c>
      <c r="B10" s="50"/>
      <c r="C10" s="50"/>
      <c r="D10" s="9">
        <f>'Муниципальные районы'!P40+Бюджетополучатели!B61</f>
        <v>6623411.1647699997</v>
      </c>
    </row>
    <row r="11" spans="1:8" x14ac:dyDescent="0.25">
      <c r="A11" s="39" t="s">
        <v>115</v>
      </c>
      <c r="B11" s="40"/>
      <c r="C11" s="40"/>
      <c r="D11" s="8">
        <v>2258928.6</v>
      </c>
    </row>
    <row r="12" spans="1:8" x14ac:dyDescent="0.25">
      <c r="A12" s="51" t="s">
        <v>14</v>
      </c>
      <c r="B12" s="52"/>
      <c r="C12" s="52"/>
      <c r="D12" s="8"/>
    </row>
    <row r="13" spans="1:8" x14ac:dyDescent="0.25">
      <c r="A13" s="51" t="s">
        <v>15</v>
      </c>
      <c r="B13" s="52"/>
      <c r="C13" s="52"/>
      <c r="D13" s="8">
        <f>D14+D15</f>
        <v>162341.30000000002</v>
      </c>
    </row>
    <row r="14" spans="1:8" ht="57" customHeight="1" x14ac:dyDescent="0.25">
      <c r="A14" s="48" t="s">
        <v>116</v>
      </c>
      <c r="B14" s="48"/>
      <c r="C14" s="48"/>
      <c r="D14" s="7">
        <v>133101.6</v>
      </c>
    </row>
    <row r="15" spans="1:8" ht="30.6" customHeight="1" x14ac:dyDescent="0.25">
      <c r="A15" s="48" t="s">
        <v>117</v>
      </c>
      <c r="B15" s="47"/>
      <c r="C15" s="47"/>
      <c r="D15" s="7">
        <v>29239.7</v>
      </c>
    </row>
    <row r="16" spans="1:8" ht="18.75" customHeight="1" x14ac:dyDescent="0.25">
      <c r="A16" s="53"/>
      <c r="B16" s="54"/>
      <c r="C16" s="54"/>
      <c r="D16" s="55"/>
    </row>
    <row r="17" spans="1:4" x14ac:dyDescent="0.25">
      <c r="A17" s="22" t="s">
        <v>16</v>
      </c>
      <c r="B17" s="10"/>
      <c r="C17" s="10"/>
      <c r="D17" s="11"/>
    </row>
    <row r="18" spans="1:4" x14ac:dyDescent="0.25">
      <c r="A18" s="42" t="s">
        <v>17</v>
      </c>
      <c r="B18" s="44" t="s">
        <v>2</v>
      </c>
      <c r="C18" s="45" t="s">
        <v>3</v>
      </c>
      <c r="D18" s="46"/>
    </row>
    <row r="19" spans="1:4" ht="90" customHeight="1" x14ac:dyDescent="0.25">
      <c r="A19" s="43"/>
      <c r="B19" s="44"/>
      <c r="C19" s="23" t="s">
        <v>4</v>
      </c>
      <c r="D19" s="23" t="s">
        <v>5</v>
      </c>
    </row>
    <row r="20" spans="1:4" x14ac:dyDescent="0.25">
      <c r="A20" s="12" t="s">
        <v>72</v>
      </c>
      <c r="B20" s="34">
        <v>16990.09535</v>
      </c>
      <c r="C20" s="34">
        <v>12062.551740000001</v>
      </c>
      <c r="D20" s="34">
        <v>2568.77504</v>
      </c>
    </row>
    <row r="21" spans="1:4" x14ac:dyDescent="0.25">
      <c r="A21" s="12" t="s">
        <v>73</v>
      </c>
      <c r="B21" s="34">
        <v>2368.6801</v>
      </c>
      <c r="C21" s="34">
        <v>1227.9187300000001</v>
      </c>
      <c r="D21" s="34">
        <v>1.9330000000000001</v>
      </c>
    </row>
    <row r="22" spans="1:4" x14ac:dyDescent="0.25">
      <c r="A22" s="12" t="s">
        <v>74</v>
      </c>
      <c r="B22" s="34">
        <v>2482.02889</v>
      </c>
      <c r="C22" s="34">
        <v>2007.2793899999999</v>
      </c>
      <c r="D22" s="34">
        <v>474.74950000000001</v>
      </c>
    </row>
    <row r="23" spans="1:4" x14ac:dyDescent="0.25">
      <c r="A23" s="12" t="s">
        <v>75</v>
      </c>
      <c r="B23" s="34">
        <v>64405.281710000003</v>
      </c>
      <c r="C23" s="34">
        <v>18826.135920000001</v>
      </c>
      <c r="D23" s="34">
        <v>6050.5209299999997</v>
      </c>
    </row>
    <row r="24" spans="1:4" ht="30" x14ac:dyDescent="0.25">
      <c r="A24" s="12" t="s">
        <v>76</v>
      </c>
      <c r="B24" s="34">
        <v>20352.79651</v>
      </c>
      <c r="C24" s="34">
        <v>6545.7076999999999</v>
      </c>
      <c r="D24" s="34">
        <v>1655.2000700000001</v>
      </c>
    </row>
    <row r="25" spans="1:4" x14ac:dyDescent="0.25">
      <c r="A25" s="12" t="s">
        <v>77</v>
      </c>
      <c r="B25" s="34">
        <v>16381.359479999999</v>
      </c>
      <c r="C25" s="34">
        <v>1644.47722</v>
      </c>
      <c r="D25" s="34">
        <v>528.65844000000004</v>
      </c>
    </row>
    <row r="26" spans="1:4" x14ac:dyDescent="0.25">
      <c r="A26" s="12" t="s">
        <v>78</v>
      </c>
      <c r="B26" s="34">
        <v>1466.75901</v>
      </c>
      <c r="C26" s="34">
        <v>925.43773999999996</v>
      </c>
      <c r="D26" s="34">
        <v>414.48228</v>
      </c>
    </row>
    <row r="27" spans="1:4" ht="30" x14ac:dyDescent="0.25">
      <c r="A27" s="12" t="s">
        <v>79</v>
      </c>
      <c r="B27" s="34">
        <v>539419.55440999998</v>
      </c>
      <c r="C27" s="34">
        <v>3164.1817700000001</v>
      </c>
      <c r="D27" s="34">
        <v>1855.57015</v>
      </c>
    </row>
    <row r="28" spans="1:4" x14ac:dyDescent="0.25">
      <c r="A28" s="12" t="s">
        <v>80</v>
      </c>
      <c r="B28" s="34">
        <v>7446.3425399999996</v>
      </c>
      <c r="C28" s="34">
        <v>4464.2551199999998</v>
      </c>
      <c r="D28" s="34">
        <v>1024.9554700000001</v>
      </c>
    </row>
    <row r="29" spans="1:4" x14ac:dyDescent="0.25">
      <c r="A29" s="12" t="s">
        <v>81</v>
      </c>
      <c r="B29" s="34">
        <v>409600.08101999998</v>
      </c>
      <c r="C29" s="34">
        <v>6970.7857899999999</v>
      </c>
      <c r="D29" s="34">
        <v>1758.4875999999999</v>
      </c>
    </row>
    <row r="30" spans="1:4" x14ac:dyDescent="0.25">
      <c r="A30" s="12" t="s">
        <v>82</v>
      </c>
      <c r="B30" s="34">
        <v>250567.20102000001</v>
      </c>
      <c r="C30" s="34">
        <v>6135.0147200000001</v>
      </c>
      <c r="D30" s="34">
        <v>1511.91489</v>
      </c>
    </row>
    <row r="31" spans="1:4" x14ac:dyDescent="0.25">
      <c r="A31" s="12" t="s">
        <v>83</v>
      </c>
      <c r="B31" s="34">
        <v>633811.54229999997</v>
      </c>
      <c r="C31" s="34">
        <v>13874.45933</v>
      </c>
      <c r="D31" s="34">
        <v>5236.3449199999995</v>
      </c>
    </row>
    <row r="32" spans="1:4" x14ac:dyDescent="0.25">
      <c r="A32" s="12" t="s">
        <v>84</v>
      </c>
      <c r="B32" s="34">
        <v>594434.56053999998</v>
      </c>
      <c r="C32" s="34">
        <v>15974.84117</v>
      </c>
      <c r="D32" s="34">
        <v>5404.1572299999998</v>
      </c>
    </row>
    <row r="33" spans="1:4" x14ac:dyDescent="0.25">
      <c r="A33" s="12" t="s">
        <v>85</v>
      </c>
      <c r="B33" s="34">
        <v>67503.639760000005</v>
      </c>
      <c r="C33" s="34">
        <v>1773.3667800000001</v>
      </c>
      <c r="D33" s="34">
        <v>483.00925999999998</v>
      </c>
    </row>
    <row r="34" spans="1:4" ht="30" x14ac:dyDescent="0.25">
      <c r="A34" s="12" t="s">
        <v>86</v>
      </c>
      <c r="B34" s="34">
        <v>95117.204710000005</v>
      </c>
      <c r="C34" s="34">
        <v>49593.410430000004</v>
      </c>
      <c r="D34" s="34">
        <v>16625.457610000001</v>
      </c>
    </row>
    <row r="35" spans="1:4" x14ac:dyDescent="0.25">
      <c r="A35" s="12" t="s">
        <v>87</v>
      </c>
      <c r="B35" s="34">
        <v>5899.5351199999996</v>
      </c>
      <c r="C35" s="34">
        <v>598.93082000000004</v>
      </c>
      <c r="D35" s="34">
        <v>297.37983000000003</v>
      </c>
    </row>
    <row r="36" spans="1:4" ht="30" x14ac:dyDescent="0.25">
      <c r="A36" s="12" t="s">
        <v>88</v>
      </c>
      <c r="B36" s="34">
        <v>14213.31717</v>
      </c>
      <c r="C36" s="34">
        <v>3210.59692</v>
      </c>
      <c r="D36" s="34">
        <v>1611.7779800000001</v>
      </c>
    </row>
    <row r="37" spans="1:4" ht="30" x14ac:dyDescent="0.25">
      <c r="A37" s="12" t="s">
        <v>89</v>
      </c>
      <c r="B37" s="34">
        <v>49570.779799999997</v>
      </c>
      <c r="C37" s="34">
        <v>17329.269270000001</v>
      </c>
      <c r="D37" s="34">
        <v>5958.4864399999997</v>
      </c>
    </row>
    <row r="38" spans="1:4" x14ac:dyDescent="0.25">
      <c r="A38" s="12" t="s">
        <v>90</v>
      </c>
      <c r="B38" s="34">
        <v>13511.800380000001</v>
      </c>
      <c r="C38" s="34">
        <v>715.65633000000003</v>
      </c>
      <c r="D38" s="34">
        <v>175.93216000000001</v>
      </c>
    </row>
    <row r="39" spans="1:4" x14ac:dyDescent="0.25">
      <c r="A39" s="12" t="s">
        <v>91</v>
      </c>
      <c r="B39" s="34">
        <v>691537.50005999999</v>
      </c>
      <c r="C39" s="34">
        <v>4427.6084600000004</v>
      </c>
      <c r="D39" s="34">
        <v>1686.2787699999999</v>
      </c>
    </row>
    <row r="40" spans="1:4" ht="30" x14ac:dyDescent="0.25">
      <c r="A40" s="12" t="s">
        <v>92</v>
      </c>
      <c r="B40" s="34">
        <v>19885.612410000002</v>
      </c>
      <c r="C40" s="34">
        <v>9703.9941600000002</v>
      </c>
      <c r="D40" s="34">
        <v>2803.7730799999999</v>
      </c>
    </row>
    <row r="41" spans="1:4" x14ac:dyDescent="0.25">
      <c r="A41" s="12" t="s">
        <v>93</v>
      </c>
      <c r="B41" s="34">
        <v>2191.1435099999999</v>
      </c>
      <c r="C41" s="34">
        <v>1164.36346</v>
      </c>
      <c r="D41" s="34">
        <v>723.14835000000005</v>
      </c>
    </row>
    <row r="42" spans="1:4" x14ac:dyDescent="0.25">
      <c r="A42" s="12" t="s">
        <v>94</v>
      </c>
      <c r="B42" s="34">
        <v>1367.4873</v>
      </c>
      <c r="C42" s="34">
        <v>1010.73</v>
      </c>
      <c r="D42" s="34">
        <v>205.24799999999999</v>
      </c>
    </row>
    <row r="43" spans="1:4" x14ac:dyDescent="0.25">
      <c r="A43" s="12" t="s">
        <v>95</v>
      </c>
      <c r="B43" s="34">
        <v>1711.87095</v>
      </c>
      <c r="C43" s="34">
        <v>1335.9532300000001</v>
      </c>
      <c r="D43" s="34">
        <v>316.16406999999998</v>
      </c>
    </row>
    <row r="44" spans="1:4" x14ac:dyDescent="0.25">
      <c r="A44" s="12" t="s">
        <v>96</v>
      </c>
      <c r="B44" s="34">
        <v>2964.8584300000002</v>
      </c>
      <c r="C44" s="34">
        <v>2100.1547099999998</v>
      </c>
      <c r="D44" s="34">
        <v>535.28233999999998</v>
      </c>
    </row>
    <row r="45" spans="1:4" x14ac:dyDescent="0.25">
      <c r="A45" s="12" t="s">
        <v>97</v>
      </c>
      <c r="B45" s="34">
        <v>1312.4518399999999</v>
      </c>
      <c r="C45" s="34">
        <v>897.09483999999998</v>
      </c>
      <c r="D45" s="34">
        <v>210.25925000000001</v>
      </c>
    </row>
    <row r="46" spans="1:4" ht="30" x14ac:dyDescent="0.25">
      <c r="A46" s="12" t="s">
        <v>98</v>
      </c>
      <c r="B46" s="34">
        <v>625.73185999999998</v>
      </c>
      <c r="C46" s="34">
        <v>304.47654</v>
      </c>
      <c r="D46" s="34">
        <v>91.634140000000002</v>
      </c>
    </row>
    <row r="47" spans="1:4" x14ac:dyDescent="0.25">
      <c r="A47" s="12" t="s">
        <v>99</v>
      </c>
      <c r="B47" s="34">
        <v>3160.1974100000002</v>
      </c>
      <c r="C47" s="34">
        <v>2380.1313</v>
      </c>
      <c r="D47" s="34">
        <v>560.98629000000005</v>
      </c>
    </row>
    <row r="48" spans="1:4" x14ac:dyDescent="0.25">
      <c r="A48" s="12" t="s">
        <v>100</v>
      </c>
      <c r="B48" s="34">
        <v>1107518.1946700001</v>
      </c>
      <c r="C48" s="34">
        <v>15017.17267</v>
      </c>
      <c r="D48" s="34">
        <v>5093.3687</v>
      </c>
    </row>
    <row r="49" spans="1:4" ht="30" x14ac:dyDescent="0.25">
      <c r="A49" s="12" t="s">
        <v>101</v>
      </c>
      <c r="B49" s="34">
        <v>688.17719999999997</v>
      </c>
      <c r="C49" s="34">
        <v>491.42232999999999</v>
      </c>
      <c r="D49" s="34">
        <v>129.34087</v>
      </c>
    </row>
    <row r="50" spans="1:4" x14ac:dyDescent="0.25">
      <c r="A50" s="12" t="s">
        <v>102</v>
      </c>
      <c r="B50" s="34">
        <v>6410.6923100000004</v>
      </c>
      <c r="C50" s="34">
        <v>3090.3600799999999</v>
      </c>
      <c r="D50" s="34">
        <v>571.35968000000003</v>
      </c>
    </row>
    <row r="51" spans="1:4" x14ac:dyDescent="0.25">
      <c r="A51" s="12" t="s">
        <v>103</v>
      </c>
      <c r="B51" s="34">
        <v>64423.993029999998</v>
      </c>
      <c r="C51" s="34">
        <v>625.54582000000005</v>
      </c>
      <c r="D51" s="34">
        <v>1.0001500000000001</v>
      </c>
    </row>
    <row r="52" spans="1:4" ht="30" x14ac:dyDescent="0.25">
      <c r="A52" s="12" t="s">
        <v>104</v>
      </c>
      <c r="B52" s="34">
        <v>81208.159469999999</v>
      </c>
      <c r="C52" s="34">
        <v>15023.91143</v>
      </c>
      <c r="D52" s="34">
        <v>4181.4494199999999</v>
      </c>
    </row>
    <row r="53" spans="1:4" x14ac:dyDescent="0.25">
      <c r="A53" s="12" t="s">
        <v>105</v>
      </c>
      <c r="B53" s="34">
        <v>5754.3262199999999</v>
      </c>
      <c r="C53" s="34">
        <v>443.23209000000003</v>
      </c>
      <c r="D53" s="34">
        <v>262.16694999999999</v>
      </c>
    </row>
    <row r="54" spans="1:4" x14ac:dyDescent="0.25">
      <c r="A54" s="12" t="s">
        <v>106</v>
      </c>
      <c r="B54" s="34">
        <v>3175.45478</v>
      </c>
      <c r="C54" s="34">
        <v>1433.9001000000001</v>
      </c>
      <c r="D54" s="34">
        <v>339.40149000000002</v>
      </c>
    </row>
    <row r="55" spans="1:4" x14ac:dyDescent="0.25">
      <c r="A55" s="12" t="s">
        <v>107</v>
      </c>
      <c r="B55" s="34">
        <v>1493.35808</v>
      </c>
      <c r="C55" s="34">
        <v>900.21168</v>
      </c>
      <c r="D55" s="34">
        <v>325.89605</v>
      </c>
    </row>
    <row r="56" spans="1:4" x14ac:dyDescent="0.25">
      <c r="A56" s="12" t="s">
        <v>108</v>
      </c>
      <c r="B56" s="34">
        <v>52012.192840000003</v>
      </c>
      <c r="C56" s="34">
        <v>985.88950999999997</v>
      </c>
      <c r="D56" s="34">
        <v>548.19623000000001</v>
      </c>
    </row>
    <row r="57" spans="1:4" x14ac:dyDescent="0.25">
      <c r="A57" s="12" t="s">
        <v>109</v>
      </c>
      <c r="B57" s="34">
        <v>10703.204460000001</v>
      </c>
      <c r="C57" s="34">
        <v>316.40663000000001</v>
      </c>
      <c r="D57" s="34">
        <v>270.76691</v>
      </c>
    </row>
    <row r="58" spans="1:4" x14ac:dyDescent="0.25">
      <c r="A58" s="12" t="s">
        <v>110</v>
      </c>
      <c r="B58" s="34">
        <v>866.27238999999997</v>
      </c>
      <c r="C58" s="34">
        <v>386.22518000000002</v>
      </c>
      <c r="D58" s="34">
        <v>87.381550000000004</v>
      </c>
    </row>
    <row r="59" spans="1:4" x14ac:dyDescent="0.25">
      <c r="A59" s="12" t="s">
        <v>111</v>
      </c>
      <c r="B59" s="34">
        <v>926.48364000000004</v>
      </c>
      <c r="C59" s="34">
        <v>649.02530999999999</v>
      </c>
      <c r="D59" s="34">
        <v>139.76197999999999</v>
      </c>
    </row>
    <row r="60" spans="1:4" ht="30" x14ac:dyDescent="0.25">
      <c r="A60" s="12" t="s">
        <v>112</v>
      </c>
      <c r="B60" s="34">
        <v>7304.6090599999998</v>
      </c>
      <c r="C60" s="34">
        <v>5142.0542500000001</v>
      </c>
      <c r="D60" s="34">
        <v>1131.62247</v>
      </c>
    </row>
    <row r="61" spans="1:4" x14ac:dyDescent="0.25">
      <c r="A61" s="24" t="s">
        <v>2</v>
      </c>
      <c r="B61" s="35">
        <v>4872784.5317399995</v>
      </c>
      <c r="C61" s="35">
        <v>234874.14066999999</v>
      </c>
      <c r="D61" s="35">
        <v>73852.279540000003</v>
      </c>
    </row>
  </sheetData>
  <mergeCells count="16">
    <mergeCell ref="A14:C14"/>
    <mergeCell ref="A15:C15"/>
    <mergeCell ref="A1:D1"/>
    <mergeCell ref="A2:D2"/>
    <mergeCell ref="A5:C5"/>
    <mergeCell ref="A11:C11"/>
    <mergeCell ref="A18:A19"/>
    <mergeCell ref="B18:B19"/>
    <mergeCell ref="C18:D18"/>
    <mergeCell ref="A6:C6"/>
    <mergeCell ref="A7:C7"/>
    <mergeCell ref="A8:C8"/>
    <mergeCell ref="A9:C9"/>
    <mergeCell ref="A10:C10"/>
    <mergeCell ref="A12:C12"/>
    <mergeCell ref="A13:C13"/>
  </mergeCells>
  <pageMargins left="0.71" right="0.23622047244094491" top="0.39370078740157483" bottom="0.39370078740157483" header="0.31496062992125984" footer="0.15748031496062992"/>
  <pageSetup paperSize="9" scale="6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BreakPreview" topLeftCell="A34" zoomScaleNormal="100" zoomScaleSheetLayoutView="100" workbookViewId="0">
      <selection activeCell="E8" sqref="E8"/>
    </sheetView>
  </sheetViews>
  <sheetFormatPr defaultRowHeight="15" x14ac:dyDescent="0.25"/>
  <cols>
    <col min="1" max="1" width="39.42578125" customWidth="1"/>
    <col min="2" max="2" width="13.140625" customWidth="1"/>
    <col min="3" max="4" width="13" customWidth="1"/>
    <col min="5" max="5" width="13.140625" customWidth="1"/>
    <col min="6" max="6" width="14.42578125" customWidth="1"/>
    <col min="7" max="7" width="14.140625" customWidth="1"/>
    <col min="8" max="8" width="13.5703125" customWidth="1"/>
    <col min="9" max="9" width="13.28515625" customWidth="1"/>
    <col min="10" max="10" width="12.85546875" customWidth="1"/>
    <col min="11" max="11" width="12.28515625" customWidth="1"/>
    <col min="12" max="12" width="13.28515625" customWidth="1"/>
    <col min="13" max="13" width="13.7109375" customWidth="1"/>
    <col min="14" max="14" width="13.140625" customWidth="1"/>
    <col min="15" max="15" width="11.5703125" customWidth="1"/>
    <col min="16" max="16" width="12.28515625" customWidth="1"/>
  </cols>
  <sheetData>
    <row r="1" spans="1:20" s="17" customFormat="1" ht="15.75" x14ac:dyDescent="0.25">
      <c r="A1" s="20"/>
      <c r="C1" s="18" t="s">
        <v>8</v>
      </c>
    </row>
    <row r="2" spans="1:20" x14ac:dyDescent="0.25">
      <c r="A2" s="21" t="str">
        <f>TEXT(EndData2,"[$-FC19]ДД.ММ.ГГГ")</f>
        <v>00.01.1900</v>
      </c>
      <c r="C2" s="13"/>
      <c r="P2" s="15" t="s">
        <v>7</v>
      </c>
    </row>
    <row r="3" spans="1:20" s="16" customFormat="1" ht="51" x14ac:dyDescent="0.25">
      <c r="A3" s="19" t="s">
        <v>18</v>
      </c>
      <c r="B3" s="32" t="s">
        <v>19</v>
      </c>
      <c r="C3" s="33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3" t="s">
        <v>28</v>
      </c>
      <c r="L3" s="33" t="s">
        <v>29</v>
      </c>
      <c r="M3" s="33" t="s">
        <v>30</v>
      </c>
      <c r="N3" s="33" t="s">
        <v>31</v>
      </c>
      <c r="O3" s="33" t="s">
        <v>32</v>
      </c>
      <c r="P3" s="14" t="s">
        <v>6</v>
      </c>
    </row>
    <row r="4" spans="1:20" ht="30" x14ac:dyDescent="0.25">
      <c r="A4" s="31" t="s">
        <v>35</v>
      </c>
      <c r="B4" s="36"/>
      <c r="C4" s="36"/>
      <c r="D4" s="36"/>
      <c r="E4" s="36"/>
      <c r="F4" s="36"/>
      <c r="G4" s="36"/>
      <c r="H4" s="36"/>
      <c r="I4" s="36"/>
      <c r="J4" s="36">
        <v>1501.1659999999999</v>
      </c>
      <c r="K4" s="36">
        <v>199.5</v>
      </c>
      <c r="L4" s="36"/>
      <c r="M4" s="36"/>
      <c r="N4" s="36"/>
      <c r="O4" s="36"/>
      <c r="P4" s="37">
        <v>1700.6659999999999</v>
      </c>
      <c r="Q4" s="30"/>
      <c r="R4" s="30"/>
      <c r="S4" s="30"/>
      <c r="T4" s="30"/>
    </row>
    <row r="5" spans="1:20" ht="45" x14ac:dyDescent="0.25">
      <c r="A5" s="31" t="s">
        <v>36</v>
      </c>
      <c r="B5" s="36"/>
      <c r="C5" s="36">
        <v>22917.081999999999</v>
      </c>
      <c r="D5" s="36">
        <v>19052.831999999999</v>
      </c>
      <c r="E5" s="36">
        <v>8315.5</v>
      </c>
      <c r="F5" s="36">
        <v>8750.2999999999993</v>
      </c>
      <c r="G5" s="36">
        <v>23873.666700000002</v>
      </c>
      <c r="H5" s="36">
        <v>3161</v>
      </c>
      <c r="I5" s="36">
        <v>6000</v>
      </c>
      <c r="J5" s="36">
        <v>2125.5839999999998</v>
      </c>
      <c r="K5" s="36">
        <v>4983.9160000000002</v>
      </c>
      <c r="L5" s="36">
        <v>30000</v>
      </c>
      <c r="M5" s="36">
        <v>7785</v>
      </c>
      <c r="N5" s="36">
        <v>11271.820110000001</v>
      </c>
      <c r="O5" s="36">
        <v>16123.15</v>
      </c>
      <c r="P5" s="37">
        <v>164359.85081</v>
      </c>
      <c r="Q5" s="30"/>
      <c r="R5" s="30"/>
      <c r="S5" s="30"/>
      <c r="T5" s="30"/>
    </row>
    <row r="6" spans="1:20" ht="45" x14ac:dyDescent="0.25">
      <c r="A6" s="31" t="s">
        <v>37</v>
      </c>
      <c r="B6" s="36">
        <v>34271.049679999996</v>
      </c>
      <c r="C6" s="36">
        <v>26541.6358</v>
      </c>
      <c r="D6" s="36">
        <v>75</v>
      </c>
      <c r="E6" s="36"/>
      <c r="F6" s="36"/>
      <c r="G6" s="36">
        <v>2500</v>
      </c>
      <c r="H6" s="36">
        <v>6500</v>
      </c>
      <c r="I6" s="36">
        <v>5749.9949999999999</v>
      </c>
      <c r="J6" s="36">
        <v>217.625</v>
      </c>
      <c r="K6" s="36">
        <v>3000</v>
      </c>
      <c r="L6" s="36">
        <v>23920</v>
      </c>
      <c r="M6" s="36">
        <v>3000</v>
      </c>
      <c r="N6" s="36">
        <v>2000</v>
      </c>
      <c r="O6" s="36"/>
      <c r="P6" s="37">
        <v>107775.30548</v>
      </c>
      <c r="Q6" s="30"/>
      <c r="R6" s="30"/>
      <c r="S6" s="30"/>
      <c r="T6" s="30"/>
    </row>
    <row r="7" spans="1:20" ht="90" x14ac:dyDescent="0.25">
      <c r="A7" s="31" t="s">
        <v>38</v>
      </c>
      <c r="B7" s="36">
        <v>29556.85124</v>
      </c>
      <c r="C7" s="36">
        <v>67572.036800000002</v>
      </c>
      <c r="D7" s="36">
        <v>22246</v>
      </c>
      <c r="E7" s="36">
        <v>14636</v>
      </c>
      <c r="F7" s="36">
        <v>5373</v>
      </c>
      <c r="G7" s="36">
        <v>27732.25</v>
      </c>
      <c r="H7" s="36">
        <v>15000</v>
      </c>
      <c r="I7" s="36">
        <v>6000</v>
      </c>
      <c r="J7" s="36">
        <v>31512.653839999999</v>
      </c>
      <c r="K7" s="36">
        <v>5252.0630000000001</v>
      </c>
      <c r="L7" s="36">
        <v>15174.3</v>
      </c>
      <c r="M7" s="36">
        <v>14127.25</v>
      </c>
      <c r="N7" s="36">
        <v>11634.78253</v>
      </c>
      <c r="O7" s="36">
        <v>19556.082999999999</v>
      </c>
      <c r="P7" s="37">
        <v>285373.27041</v>
      </c>
      <c r="Q7" s="30"/>
      <c r="R7" s="30"/>
      <c r="S7" s="30"/>
      <c r="T7" s="30"/>
    </row>
    <row r="8" spans="1:20" ht="135" x14ac:dyDescent="0.25">
      <c r="A8" s="31" t="s">
        <v>39</v>
      </c>
      <c r="B8" s="36">
        <v>72583.571630000006</v>
      </c>
      <c r="C8" s="36">
        <v>9648.8022600000004</v>
      </c>
      <c r="D8" s="36">
        <v>624.15621999999996</v>
      </c>
      <c r="E8" s="36">
        <v>1864.34446</v>
      </c>
      <c r="F8" s="36"/>
      <c r="G8" s="36">
        <v>1852.1538399999999</v>
      </c>
      <c r="H8" s="36">
        <v>270</v>
      </c>
      <c r="I8" s="36">
        <v>1743.3019999999999</v>
      </c>
      <c r="J8" s="36">
        <v>71858.829100000003</v>
      </c>
      <c r="K8" s="36">
        <v>13839.26496</v>
      </c>
      <c r="L8" s="36">
        <v>2164.3083700000002</v>
      </c>
      <c r="M8" s="36">
        <v>236.27691999999999</v>
      </c>
      <c r="N8" s="36">
        <v>1499.9269999999999</v>
      </c>
      <c r="O8" s="36">
        <v>2178.7153699999999</v>
      </c>
      <c r="P8" s="37">
        <v>180363.65213</v>
      </c>
      <c r="Q8" s="30"/>
      <c r="R8" s="30"/>
      <c r="S8" s="30"/>
      <c r="T8" s="30"/>
    </row>
    <row r="9" spans="1:20" ht="60" x14ac:dyDescent="0.25">
      <c r="A9" s="31" t="s">
        <v>40</v>
      </c>
      <c r="B9" s="36">
        <v>28161.303479999999</v>
      </c>
      <c r="C9" s="36">
        <v>25943.51698</v>
      </c>
      <c r="D9" s="36"/>
      <c r="E9" s="36"/>
      <c r="F9" s="36"/>
      <c r="G9" s="36"/>
      <c r="H9" s="36"/>
      <c r="I9" s="36"/>
      <c r="J9" s="36"/>
      <c r="K9" s="36">
        <v>7908.4098000000004</v>
      </c>
      <c r="L9" s="36"/>
      <c r="M9" s="36"/>
      <c r="N9" s="36"/>
      <c r="O9" s="36"/>
      <c r="P9" s="37">
        <v>62013.230259999997</v>
      </c>
      <c r="Q9" s="30"/>
      <c r="R9" s="30"/>
      <c r="S9" s="30"/>
      <c r="T9" s="30"/>
    </row>
    <row r="10" spans="1:20" ht="105" x14ac:dyDescent="0.25">
      <c r="A10" s="31" t="s">
        <v>41</v>
      </c>
      <c r="B10" s="36">
        <v>127.15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>
        <v>127.15</v>
      </c>
      <c r="Q10" s="30"/>
      <c r="R10" s="30"/>
      <c r="S10" s="30"/>
      <c r="T10" s="30"/>
    </row>
    <row r="11" spans="1:20" ht="90" x14ac:dyDescent="0.25">
      <c r="A11" s="31" t="s">
        <v>42</v>
      </c>
      <c r="B11" s="36"/>
      <c r="C11" s="36">
        <v>4386.0829999999996</v>
      </c>
      <c r="D11" s="36">
        <v>652.75</v>
      </c>
      <c r="E11" s="36">
        <v>460.4</v>
      </c>
      <c r="F11" s="36">
        <v>166.2</v>
      </c>
      <c r="G11" s="36">
        <v>654.33333000000005</v>
      </c>
      <c r="H11" s="36">
        <v>100</v>
      </c>
      <c r="I11" s="36">
        <v>50</v>
      </c>
      <c r="J11" s="36"/>
      <c r="K11" s="36"/>
      <c r="L11" s="36">
        <v>265.58332999999999</v>
      </c>
      <c r="M11" s="36">
        <v>247.75</v>
      </c>
      <c r="N11" s="36">
        <v>246.33332999999999</v>
      </c>
      <c r="O11" s="36">
        <v>136.666</v>
      </c>
      <c r="P11" s="37">
        <v>7366.0989900000004</v>
      </c>
      <c r="Q11" s="30"/>
      <c r="R11" s="30"/>
      <c r="S11" s="30"/>
      <c r="T11" s="30"/>
    </row>
    <row r="12" spans="1:20" ht="105" x14ac:dyDescent="0.25">
      <c r="A12" s="31" t="s">
        <v>43</v>
      </c>
      <c r="B12" s="36">
        <v>514</v>
      </c>
      <c r="C12" s="36">
        <v>268.66699999999997</v>
      </c>
      <c r="D12" s="36">
        <v>179.166</v>
      </c>
      <c r="E12" s="36">
        <v>82.8</v>
      </c>
      <c r="F12" s="36">
        <v>74.5</v>
      </c>
      <c r="G12" s="36">
        <v>89.583330000000004</v>
      </c>
      <c r="H12" s="36"/>
      <c r="I12" s="36">
        <v>200</v>
      </c>
      <c r="J12" s="36"/>
      <c r="K12" s="36">
        <v>100</v>
      </c>
      <c r="L12" s="36">
        <v>77</v>
      </c>
      <c r="M12" s="36">
        <v>90.75</v>
      </c>
      <c r="N12" s="36">
        <v>83.763999999999996</v>
      </c>
      <c r="O12" s="36">
        <v>82.643249999999995</v>
      </c>
      <c r="P12" s="37">
        <v>1842.8735799999999</v>
      </c>
      <c r="Q12" s="30"/>
      <c r="R12" s="30"/>
      <c r="S12" s="30"/>
      <c r="T12" s="30"/>
    </row>
    <row r="13" spans="1:20" ht="75" x14ac:dyDescent="0.25">
      <c r="A13" s="31" t="s">
        <v>44</v>
      </c>
      <c r="B13" s="36">
        <v>367.9</v>
      </c>
      <c r="C13" s="36">
        <v>342.53399999999999</v>
      </c>
      <c r="D13" s="36">
        <v>188</v>
      </c>
      <c r="E13" s="36">
        <v>280</v>
      </c>
      <c r="F13" s="36">
        <v>76.8</v>
      </c>
      <c r="G13" s="36">
        <v>235</v>
      </c>
      <c r="H13" s="36">
        <v>58</v>
      </c>
      <c r="I13" s="36">
        <v>65</v>
      </c>
      <c r="J13" s="36">
        <v>101.351</v>
      </c>
      <c r="K13" s="36">
        <v>150</v>
      </c>
      <c r="L13" s="36">
        <v>135</v>
      </c>
      <c r="M13" s="36">
        <v>73</v>
      </c>
      <c r="N13" s="36">
        <v>26.94</v>
      </c>
      <c r="O13" s="36">
        <v>71.46208</v>
      </c>
      <c r="P13" s="37">
        <v>2170.9870799999999</v>
      </c>
      <c r="Q13" s="30"/>
      <c r="R13" s="30"/>
      <c r="S13" s="30"/>
      <c r="T13" s="30"/>
    </row>
    <row r="14" spans="1:20" ht="105" x14ac:dyDescent="0.25">
      <c r="A14" s="31" t="s">
        <v>45</v>
      </c>
      <c r="B14" s="36">
        <v>1472.29</v>
      </c>
      <c r="C14" s="36">
        <v>738.01199999999994</v>
      </c>
      <c r="D14" s="36">
        <v>70</v>
      </c>
      <c r="E14" s="36">
        <v>70</v>
      </c>
      <c r="F14" s="36">
        <v>116.1</v>
      </c>
      <c r="G14" s="36">
        <v>164</v>
      </c>
      <c r="H14" s="36">
        <v>91.487639999999999</v>
      </c>
      <c r="I14" s="36">
        <v>129</v>
      </c>
      <c r="J14" s="36">
        <v>275.786</v>
      </c>
      <c r="K14" s="36">
        <v>260</v>
      </c>
      <c r="L14" s="36">
        <v>280.5</v>
      </c>
      <c r="M14" s="36">
        <v>169.64</v>
      </c>
      <c r="N14" s="36">
        <v>236.78899999999999</v>
      </c>
      <c r="O14" s="36">
        <v>138.66833</v>
      </c>
      <c r="P14" s="37">
        <v>4212.27297</v>
      </c>
      <c r="Q14" s="30"/>
      <c r="R14" s="30"/>
      <c r="S14" s="30"/>
      <c r="T14" s="30"/>
    </row>
    <row r="15" spans="1:20" ht="135" x14ac:dyDescent="0.25">
      <c r="A15" s="31" t="s">
        <v>46</v>
      </c>
      <c r="B15" s="36">
        <v>16646.125</v>
      </c>
      <c r="C15" s="36">
        <v>600</v>
      </c>
      <c r="D15" s="36">
        <v>186.416</v>
      </c>
      <c r="E15" s="36"/>
      <c r="F15" s="36"/>
      <c r="G15" s="36"/>
      <c r="H15" s="36"/>
      <c r="I15" s="36"/>
      <c r="J15" s="36">
        <v>80</v>
      </c>
      <c r="K15" s="36"/>
      <c r="L15" s="36"/>
      <c r="M15" s="36"/>
      <c r="N15" s="36"/>
      <c r="O15" s="36"/>
      <c r="P15" s="37">
        <v>17512.541000000001</v>
      </c>
      <c r="Q15" s="30"/>
      <c r="R15" s="30"/>
      <c r="S15" s="30"/>
      <c r="T15" s="30"/>
    </row>
    <row r="16" spans="1:20" ht="120" x14ac:dyDescent="0.25">
      <c r="A16" s="31" t="s">
        <v>47</v>
      </c>
      <c r="B16" s="36"/>
      <c r="C16" s="36">
        <v>8820.6110000000008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>
        <v>8820.6110000000008</v>
      </c>
      <c r="Q16" s="30"/>
      <c r="R16" s="30"/>
      <c r="S16" s="30"/>
      <c r="T16" s="30"/>
    </row>
    <row r="17" spans="1:20" ht="120" x14ac:dyDescent="0.25">
      <c r="A17" s="31" t="s">
        <v>48</v>
      </c>
      <c r="B17" s="36">
        <v>237.9</v>
      </c>
      <c r="C17" s="36">
        <v>269.92333000000002</v>
      </c>
      <c r="D17" s="36"/>
      <c r="E17" s="36"/>
      <c r="F17" s="36"/>
      <c r="G17" s="36">
        <v>48</v>
      </c>
      <c r="H17" s="36"/>
      <c r="I17" s="36"/>
      <c r="J17" s="36">
        <v>11</v>
      </c>
      <c r="K17" s="36"/>
      <c r="L17" s="36"/>
      <c r="M17" s="36">
        <v>12.333780000000001</v>
      </c>
      <c r="N17" s="36"/>
      <c r="O17" s="36"/>
      <c r="P17" s="37">
        <v>579.15710999999999</v>
      </c>
      <c r="Q17" s="30"/>
      <c r="R17" s="30"/>
      <c r="S17" s="30"/>
      <c r="T17" s="30"/>
    </row>
    <row r="18" spans="1:20" ht="405" x14ac:dyDescent="0.25">
      <c r="A18" s="31" t="s">
        <v>49</v>
      </c>
      <c r="B18" s="36">
        <v>13000</v>
      </c>
      <c r="C18" s="36">
        <v>13367.29826</v>
      </c>
      <c r="D18" s="36"/>
      <c r="E18" s="36">
        <v>2000</v>
      </c>
      <c r="F18" s="36">
        <v>250</v>
      </c>
      <c r="G18" s="36">
        <v>3235.3</v>
      </c>
      <c r="H18" s="36">
        <v>1199.248</v>
      </c>
      <c r="I18" s="36">
        <v>112</v>
      </c>
      <c r="J18" s="36">
        <v>5000</v>
      </c>
      <c r="K18" s="36">
        <v>1566.6659999999999</v>
      </c>
      <c r="L18" s="36">
        <v>2000</v>
      </c>
      <c r="M18" s="36">
        <v>2100</v>
      </c>
      <c r="N18" s="36">
        <v>1581.021</v>
      </c>
      <c r="O18" s="36">
        <v>1400</v>
      </c>
      <c r="P18" s="37">
        <v>46811.533259999997</v>
      </c>
      <c r="Q18" s="30"/>
      <c r="R18" s="30"/>
      <c r="S18" s="30"/>
      <c r="T18" s="30"/>
    </row>
    <row r="19" spans="1:20" ht="195" x14ac:dyDescent="0.25">
      <c r="A19" s="31" t="s">
        <v>50</v>
      </c>
      <c r="B19" s="36">
        <v>101674.06673000001</v>
      </c>
      <c r="C19" s="36">
        <v>95000</v>
      </c>
      <c r="D19" s="36">
        <v>19881.47481</v>
      </c>
      <c r="E19" s="36">
        <v>17300</v>
      </c>
      <c r="F19" s="36">
        <v>6885</v>
      </c>
      <c r="G19" s="36">
        <v>23183.987000000001</v>
      </c>
      <c r="H19" s="36">
        <v>10127.833000000001</v>
      </c>
      <c r="I19" s="36">
        <v>3154.36</v>
      </c>
      <c r="J19" s="36">
        <v>25260</v>
      </c>
      <c r="K19" s="36">
        <v>6426.9139999999998</v>
      </c>
      <c r="L19" s="36">
        <v>19811.385999999999</v>
      </c>
      <c r="M19" s="36">
        <v>12485.49</v>
      </c>
      <c r="N19" s="36">
        <v>13050</v>
      </c>
      <c r="O19" s="36">
        <v>14252.092329999999</v>
      </c>
      <c r="P19" s="37">
        <v>368492.60386999999</v>
      </c>
      <c r="Q19" s="30"/>
      <c r="R19" s="30"/>
      <c r="S19" s="30"/>
      <c r="T19" s="30"/>
    </row>
    <row r="20" spans="1:20" ht="120" x14ac:dyDescent="0.25">
      <c r="A20" s="31" t="s">
        <v>51</v>
      </c>
      <c r="B20" s="36">
        <v>2467.15</v>
      </c>
      <c r="C20" s="36">
        <v>2247.6</v>
      </c>
      <c r="D20" s="36">
        <v>900</v>
      </c>
      <c r="E20" s="36">
        <v>1100</v>
      </c>
      <c r="F20" s="36">
        <v>380</v>
      </c>
      <c r="G20" s="36">
        <v>1903.89</v>
      </c>
      <c r="H20" s="36">
        <v>1000</v>
      </c>
      <c r="I20" s="36">
        <v>110</v>
      </c>
      <c r="J20" s="36">
        <v>1726</v>
      </c>
      <c r="K20" s="36">
        <v>1250</v>
      </c>
      <c r="L20" s="36">
        <v>5000</v>
      </c>
      <c r="M20" s="36">
        <v>1245</v>
      </c>
      <c r="N20" s="36">
        <v>1600</v>
      </c>
      <c r="O20" s="36">
        <v>2297.3703999999998</v>
      </c>
      <c r="P20" s="37">
        <v>23227.010399999999</v>
      </c>
      <c r="Q20" s="30"/>
      <c r="R20" s="30"/>
      <c r="S20" s="30"/>
      <c r="T20" s="30"/>
    </row>
    <row r="21" spans="1:20" ht="165" x14ac:dyDescent="0.25">
      <c r="A21" s="31" t="s">
        <v>52</v>
      </c>
      <c r="B21" s="36">
        <v>34.398000000000003</v>
      </c>
      <c r="C21" s="36">
        <v>18.53566</v>
      </c>
      <c r="D21" s="36"/>
      <c r="E21" s="36"/>
      <c r="F21" s="36"/>
      <c r="G21" s="36"/>
      <c r="H21" s="36">
        <v>3.7250000000000001</v>
      </c>
      <c r="I21" s="36"/>
      <c r="J21" s="36">
        <v>1.52664</v>
      </c>
      <c r="K21" s="36">
        <v>4.0101599999999999</v>
      </c>
      <c r="L21" s="36"/>
      <c r="M21" s="36">
        <v>6.7</v>
      </c>
      <c r="N21" s="36"/>
      <c r="O21" s="36"/>
      <c r="P21" s="37">
        <v>68.89546</v>
      </c>
      <c r="Q21" s="30"/>
      <c r="R21" s="30"/>
      <c r="S21" s="30"/>
      <c r="T21" s="30"/>
    </row>
    <row r="22" spans="1:20" ht="150" x14ac:dyDescent="0.25">
      <c r="A22" s="31" t="s">
        <v>53</v>
      </c>
      <c r="B22" s="36">
        <v>7402.8</v>
      </c>
      <c r="C22" s="36">
        <v>1200</v>
      </c>
      <c r="D22" s="36">
        <v>315</v>
      </c>
      <c r="E22" s="36">
        <v>240</v>
      </c>
      <c r="F22" s="36">
        <v>130</v>
      </c>
      <c r="G22" s="36">
        <v>381.28</v>
      </c>
      <c r="H22" s="36">
        <v>31.344000000000001</v>
      </c>
      <c r="I22" s="36">
        <v>33</v>
      </c>
      <c r="J22" s="36">
        <v>1205</v>
      </c>
      <c r="K22" s="36">
        <v>291.32499999999999</v>
      </c>
      <c r="L22" s="36">
        <v>430</v>
      </c>
      <c r="M22" s="36">
        <v>254.3</v>
      </c>
      <c r="N22" s="36">
        <v>100</v>
      </c>
      <c r="O22" s="36">
        <v>521.34433000000001</v>
      </c>
      <c r="P22" s="37">
        <v>12535.393330000001</v>
      </c>
      <c r="Q22" s="30"/>
      <c r="R22" s="30"/>
      <c r="S22" s="30"/>
      <c r="T22" s="30"/>
    </row>
    <row r="23" spans="1:20" ht="150" x14ac:dyDescent="0.25">
      <c r="A23" s="31" t="s">
        <v>54</v>
      </c>
      <c r="B23" s="36">
        <v>92551.440690000003</v>
      </c>
      <c r="C23" s="36">
        <v>36368.669000000002</v>
      </c>
      <c r="D23" s="36">
        <v>6070.5829999999996</v>
      </c>
      <c r="E23" s="36">
        <v>8660</v>
      </c>
      <c r="F23" s="36">
        <v>2481</v>
      </c>
      <c r="G23" s="36">
        <v>4963.7749999999996</v>
      </c>
      <c r="H23" s="36">
        <v>2841</v>
      </c>
      <c r="I23" s="36">
        <v>1174.2</v>
      </c>
      <c r="J23" s="36">
        <v>15841</v>
      </c>
      <c r="K23" s="36">
        <v>5000</v>
      </c>
      <c r="L23" s="36">
        <v>6367.5290000000005</v>
      </c>
      <c r="M23" s="36">
        <v>3600.5</v>
      </c>
      <c r="N23" s="36">
        <v>7000</v>
      </c>
      <c r="O23" s="36">
        <v>3447.4896800000001</v>
      </c>
      <c r="P23" s="37">
        <v>196367.18637000001</v>
      </c>
      <c r="Q23" s="30"/>
      <c r="R23" s="30"/>
      <c r="S23" s="30"/>
      <c r="T23" s="30"/>
    </row>
    <row r="24" spans="1:20" ht="90" x14ac:dyDescent="0.25">
      <c r="A24" s="31" t="s">
        <v>55</v>
      </c>
      <c r="B24" s="36">
        <v>20539.991399999999</v>
      </c>
      <c r="C24" s="36">
        <v>4137.75</v>
      </c>
      <c r="D24" s="36">
        <v>2131.5</v>
      </c>
      <c r="E24" s="36">
        <v>960.5</v>
      </c>
      <c r="F24" s="36">
        <v>133.83000000000001</v>
      </c>
      <c r="G24" s="36">
        <v>1200</v>
      </c>
      <c r="H24" s="36">
        <v>108.97588</v>
      </c>
      <c r="I24" s="36">
        <v>67</v>
      </c>
      <c r="J24" s="36">
        <v>107.70578999999999</v>
      </c>
      <c r="K24" s="36">
        <v>348</v>
      </c>
      <c r="L24" s="36">
        <v>2300</v>
      </c>
      <c r="M24" s="36">
        <v>66.260000000000005</v>
      </c>
      <c r="N24" s="36">
        <v>1118.3755100000001</v>
      </c>
      <c r="O24" s="36">
        <v>114.38200000000001</v>
      </c>
      <c r="P24" s="37">
        <v>33334.270579999997</v>
      </c>
      <c r="Q24" s="30"/>
      <c r="R24" s="30"/>
      <c r="S24" s="30"/>
      <c r="T24" s="30"/>
    </row>
    <row r="25" spans="1:20" ht="120" x14ac:dyDescent="0.25">
      <c r="A25" s="31" t="s">
        <v>56</v>
      </c>
      <c r="B25" s="36">
        <v>2341.86</v>
      </c>
      <c r="C25" s="36">
        <v>1205.5050000000001</v>
      </c>
      <c r="D25" s="36">
        <v>215</v>
      </c>
      <c r="E25" s="36">
        <v>180</v>
      </c>
      <c r="F25" s="36">
        <v>50</v>
      </c>
      <c r="G25" s="36">
        <v>278.125</v>
      </c>
      <c r="H25" s="36">
        <v>73.989999999999995</v>
      </c>
      <c r="I25" s="36">
        <v>25</v>
      </c>
      <c r="J25" s="36">
        <v>200</v>
      </c>
      <c r="K25" s="36">
        <v>70.926000000000002</v>
      </c>
      <c r="L25" s="36">
        <v>179.56200000000001</v>
      </c>
      <c r="M25" s="36">
        <v>114.3</v>
      </c>
      <c r="N25" s="36">
        <v>50</v>
      </c>
      <c r="O25" s="36">
        <v>136.14052000000001</v>
      </c>
      <c r="P25" s="37">
        <v>5120.40852</v>
      </c>
      <c r="Q25" s="30"/>
      <c r="R25" s="30"/>
      <c r="S25" s="30"/>
      <c r="T25" s="30"/>
    </row>
    <row r="26" spans="1:20" ht="90" x14ac:dyDescent="0.25">
      <c r="A26" s="31" t="s">
        <v>57</v>
      </c>
      <c r="B26" s="36">
        <v>1018.70299</v>
      </c>
      <c r="C26" s="36">
        <v>1421.75</v>
      </c>
      <c r="D26" s="36"/>
      <c r="E26" s="36">
        <v>102.5</v>
      </c>
      <c r="F26" s="36"/>
      <c r="G26" s="36">
        <v>150</v>
      </c>
      <c r="H26" s="36"/>
      <c r="I26" s="36"/>
      <c r="J26" s="36">
        <v>413.46287999999998</v>
      </c>
      <c r="K26" s="36"/>
      <c r="L26" s="36"/>
      <c r="M26" s="36"/>
      <c r="N26" s="36"/>
      <c r="O26" s="36"/>
      <c r="P26" s="37">
        <v>3106.4158699999998</v>
      </c>
      <c r="Q26" s="30"/>
      <c r="R26" s="30"/>
      <c r="S26" s="30"/>
      <c r="T26" s="30"/>
    </row>
    <row r="27" spans="1:20" ht="120" x14ac:dyDescent="0.25">
      <c r="A27" s="31" t="s">
        <v>58</v>
      </c>
      <c r="B27" s="36">
        <v>16670.982459999999</v>
      </c>
      <c r="C27" s="36">
        <v>27000</v>
      </c>
      <c r="D27" s="36">
        <v>1294.0129999999999</v>
      </c>
      <c r="E27" s="36">
        <v>1348.5419999999999</v>
      </c>
      <c r="F27" s="36"/>
      <c r="G27" s="36">
        <v>1300</v>
      </c>
      <c r="H27" s="36"/>
      <c r="I27" s="36"/>
      <c r="J27" s="36"/>
      <c r="K27" s="36"/>
      <c r="L27" s="36"/>
      <c r="M27" s="36"/>
      <c r="N27" s="36"/>
      <c r="O27" s="36"/>
      <c r="P27" s="37">
        <v>47613.53746</v>
      </c>
      <c r="Q27" s="30"/>
      <c r="R27" s="30"/>
      <c r="S27" s="30"/>
      <c r="T27" s="30"/>
    </row>
    <row r="28" spans="1:20" ht="210" x14ac:dyDescent="0.25">
      <c r="A28" s="31" t="s">
        <v>59</v>
      </c>
      <c r="B28" s="36">
        <v>325.5</v>
      </c>
      <c r="C28" s="36">
        <v>139.5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>
        <v>465</v>
      </c>
      <c r="Q28" s="30"/>
      <c r="R28" s="30"/>
      <c r="S28" s="30"/>
      <c r="T28" s="30"/>
    </row>
    <row r="29" spans="1:20" ht="60" x14ac:dyDescent="0.25">
      <c r="A29" s="31" t="s">
        <v>60</v>
      </c>
      <c r="B29" s="36"/>
      <c r="C29" s="36"/>
      <c r="D29" s="36"/>
      <c r="E29" s="36"/>
      <c r="F29" s="36"/>
      <c r="G29" s="36"/>
      <c r="H29" s="36"/>
      <c r="I29" s="36"/>
      <c r="J29" s="36">
        <v>36166</v>
      </c>
      <c r="K29" s="36"/>
      <c r="L29" s="36"/>
      <c r="M29" s="36"/>
      <c r="N29" s="36"/>
      <c r="O29" s="36"/>
      <c r="P29" s="37">
        <v>36166</v>
      </c>
      <c r="Q29" s="30"/>
      <c r="R29" s="30"/>
      <c r="S29" s="30"/>
      <c r="T29" s="30"/>
    </row>
    <row r="30" spans="1:20" ht="75" x14ac:dyDescent="0.25">
      <c r="A30" s="31" t="s">
        <v>61</v>
      </c>
      <c r="B30" s="36"/>
      <c r="C30" s="36">
        <v>4420.94211</v>
      </c>
      <c r="D30" s="36"/>
      <c r="E30" s="36"/>
      <c r="F30" s="36">
        <v>94.815539999999999</v>
      </c>
      <c r="G30" s="36"/>
      <c r="H30" s="36">
        <v>28.357900000000001</v>
      </c>
      <c r="I30" s="36"/>
      <c r="J30" s="36"/>
      <c r="K30" s="36"/>
      <c r="L30" s="36"/>
      <c r="M30" s="36"/>
      <c r="N30" s="36">
        <v>149.25</v>
      </c>
      <c r="O30" s="36"/>
      <c r="P30" s="37">
        <v>4693.3655500000004</v>
      </c>
      <c r="Q30" s="30"/>
      <c r="R30" s="30"/>
      <c r="S30" s="30"/>
      <c r="T30" s="30"/>
    </row>
    <row r="31" spans="1:20" ht="90" x14ac:dyDescent="0.25">
      <c r="A31" s="31" t="s">
        <v>62</v>
      </c>
      <c r="B31" s="36">
        <v>69940.729879999999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>
        <v>69940.729879999999</v>
      </c>
      <c r="Q31" s="30"/>
      <c r="R31" s="30"/>
      <c r="S31" s="30"/>
      <c r="T31" s="30"/>
    </row>
    <row r="32" spans="1:20" ht="60" x14ac:dyDescent="0.25">
      <c r="A32" s="31" t="s">
        <v>63</v>
      </c>
      <c r="B32" s="36"/>
      <c r="C32" s="36"/>
      <c r="D32" s="36"/>
      <c r="E32" s="36"/>
      <c r="F32" s="36"/>
      <c r="G32" s="36">
        <v>1711.587</v>
      </c>
      <c r="H32" s="36"/>
      <c r="I32" s="36"/>
      <c r="J32" s="36"/>
      <c r="K32" s="36"/>
      <c r="L32" s="36"/>
      <c r="M32" s="36"/>
      <c r="N32" s="36"/>
      <c r="O32" s="36"/>
      <c r="P32" s="37">
        <v>1711.587</v>
      </c>
      <c r="Q32" s="30"/>
      <c r="R32" s="30"/>
      <c r="S32" s="30"/>
      <c r="T32" s="30"/>
    </row>
    <row r="33" spans="1:20" ht="60" x14ac:dyDescent="0.25">
      <c r="A33" s="31" t="s">
        <v>64</v>
      </c>
      <c r="B33" s="36">
        <v>139.83785</v>
      </c>
      <c r="C33" s="36">
        <v>55.935139999999997</v>
      </c>
      <c r="D33" s="36"/>
      <c r="E33" s="36"/>
      <c r="F33" s="36"/>
      <c r="G33" s="36">
        <v>14.38729</v>
      </c>
      <c r="H33" s="36">
        <v>5.1921600000000003</v>
      </c>
      <c r="I33" s="36"/>
      <c r="J33" s="36"/>
      <c r="K33" s="36"/>
      <c r="L33" s="36">
        <v>55.935139999999997</v>
      </c>
      <c r="M33" s="36"/>
      <c r="N33" s="36">
        <v>83.902709999999999</v>
      </c>
      <c r="O33" s="36"/>
      <c r="P33" s="37">
        <v>355.19029</v>
      </c>
      <c r="Q33" s="30"/>
      <c r="R33" s="30"/>
      <c r="S33" s="30"/>
      <c r="T33" s="30"/>
    </row>
    <row r="34" spans="1:20" ht="60" x14ac:dyDescent="0.25">
      <c r="A34" s="31" t="s">
        <v>65</v>
      </c>
      <c r="B34" s="36">
        <v>49591.19788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>
        <v>49591.19788</v>
      </c>
      <c r="Q34" s="30"/>
      <c r="R34" s="30"/>
      <c r="S34" s="30"/>
      <c r="T34" s="30"/>
    </row>
    <row r="35" spans="1:20" ht="30" x14ac:dyDescent="0.25">
      <c r="A35" s="31" t="s">
        <v>66</v>
      </c>
      <c r="B35" s="36"/>
      <c r="C35" s="36"/>
      <c r="D35" s="36"/>
      <c r="E35" s="36"/>
      <c r="F35" s="36"/>
      <c r="G35" s="36"/>
      <c r="H35" s="36"/>
      <c r="I35" s="36"/>
      <c r="J35" s="36"/>
      <c r="K35" s="36">
        <v>42.584859999999999</v>
      </c>
      <c r="L35" s="36"/>
      <c r="M35" s="36"/>
      <c r="N35" s="36"/>
      <c r="O35" s="36"/>
      <c r="P35" s="37">
        <v>42.584859999999999</v>
      </c>
      <c r="Q35" s="30"/>
      <c r="R35" s="30"/>
      <c r="S35" s="30"/>
      <c r="T35" s="30"/>
    </row>
    <row r="36" spans="1:20" ht="60" x14ac:dyDescent="0.25">
      <c r="A36" s="31" t="s">
        <v>67</v>
      </c>
      <c r="B36" s="36"/>
      <c r="C36" s="36"/>
      <c r="D36" s="36"/>
      <c r="E36" s="36"/>
      <c r="F36" s="36"/>
      <c r="G36" s="36"/>
      <c r="H36" s="36"/>
      <c r="I36" s="36"/>
      <c r="J36" s="36"/>
      <c r="K36" s="36">
        <v>25.425000000000001</v>
      </c>
      <c r="L36" s="36"/>
      <c r="M36" s="36"/>
      <c r="N36" s="36"/>
      <c r="O36" s="36">
        <v>19.350000000000001</v>
      </c>
      <c r="P36" s="37">
        <v>44.774999999999999</v>
      </c>
      <c r="Q36" s="30"/>
      <c r="R36" s="30"/>
      <c r="S36" s="30"/>
      <c r="T36" s="30"/>
    </row>
    <row r="37" spans="1:20" ht="45" x14ac:dyDescent="0.25">
      <c r="A37" s="31" t="s">
        <v>68</v>
      </c>
      <c r="B37" s="36">
        <v>44.926250000000003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>
        <v>44.926250000000003</v>
      </c>
      <c r="Q37" s="30"/>
      <c r="R37" s="30"/>
      <c r="S37" s="30"/>
      <c r="T37" s="30"/>
    </row>
    <row r="38" spans="1:20" ht="75" x14ac:dyDescent="0.25">
      <c r="A38" s="31" t="s">
        <v>69</v>
      </c>
      <c r="B38" s="36">
        <v>6738.0350900000003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>
        <v>6738.0350900000003</v>
      </c>
      <c r="Q38" s="30"/>
      <c r="R38" s="30"/>
      <c r="S38" s="30"/>
      <c r="T38" s="30"/>
    </row>
    <row r="39" spans="1:20" ht="30" x14ac:dyDescent="0.25">
      <c r="A39" s="31" t="s">
        <v>70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>
        <v>-61.680709999999998</v>
      </c>
      <c r="O39" s="36"/>
      <c r="P39" s="37">
        <v>-61.680709999999998</v>
      </c>
      <c r="Q39" s="30"/>
      <c r="R39" s="30"/>
      <c r="S39" s="30"/>
      <c r="T39" s="30"/>
    </row>
    <row r="40" spans="1:20" x14ac:dyDescent="0.25">
      <c r="A40" s="28" t="s">
        <v>71</v>
      </c>
      <c r="B40" s="37">
        <v>568419.76025000005</v>
      </c>
      <c r="C40" s="37">
        <v>354632.38933999999</v>
      </c>
      <c r="D40" s="37">
        <v>74081.891029999999</v>
      </c>
      <c r="E40" s="37">
        <v>57600.586459999999</v>
      </c>
      <c r="F40" s="37">
        <v>24961.545539999999</v>
      </c>
      <c r="G40" s="37">
        <v>95471.318490000005</v>
      </c>
      <c r="H40" s="37">
        <v>40600.153579999998</v>
      </c>
      <c r="I40" s="37">
        <v>24612.857</v>
      </c>
      <c r="J40" s="37">
        <v>193604.69025000001</v>
      </c>
      <c r="K40" s="37">
        <v>50719.004780000003</v>
      </c>
      <c r="L40" s="37">
        <v>108161.10384</v>
      </c>
      <c r="M40" s="37">
        <v>45614.5507</v>
      </c>
      <c r="N40" s="37">
        <v>51671.224479999997</v>
      </c>
      <c r="O40" s="37">
        <v>60475.557289999997</v>
      </c>
      <c r="P40" s="37">
        <v>1750626.6330299999</v>
      </c>
      <c r="Q40" s="29"/>
      <c r="R40" s="29"/>
      <c r="S40" s="29"/>
      <c r="T40" s="29"/>
    </row>
  </sheetData>
  <pageMargins left="0.32" right="0.23622047244094491" top="0.43" bottom="0.37" header="0.23" footer="0.15748031496062992"/>
  <pageSetup paperSize="9" scale="6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2019-10-30T04:24:27Z</dcterms:modified>
</cp:coreProperties>
</file>