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Учреждения!$15:$16</definedName>
    <definedName name="_xlnm.Print_Area" localSheetId="1">'Муниципальные районы'!$A$1:$P$24</definedName>
    <definedName name="_xlnm.Print_Area" localSheetId="0">Учреждения!$A$1:$E$60</definedName>
  </definedNames>
  <calcPr calcId="162913" refMode="R1C1"/>
</workbook>
</file>

<file path=xl/calcChain.xml><?xml version="1.0" encoding="utf-8"?>
<calcChain xmlns="http://schemas.openxmlformats.org/spreadsheetml/2006/main">
  <c r="E8" i="1" l="1"/>
  <c r="E13" i="1"/>
  <c r="E9" i="1"/>
  <c r="E12" i="1"/>
  <c r="E11" i="1"/>
  <c r="E10" i="1"/>
  <c r="B22" i="2"/>
  <c r="A2" i="2" l="1"/>
  <c r="B2" i="2" s="1"/>
  <c r="C2" i="2" s="1"/>
  <c r="A23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<sst xmlns="http://schemas.openxmlformats.org/spreadsheetml/2006/main" count="96" uniqueCount="95">
  <si>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</si>
  <si>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</si>
  <si>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</si>
  <si>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</si>
  <si>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</si>
  <si>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</si>
  <si>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</si>
  <si>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</si>
  <si>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</si>
  <si>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</si>
  <si>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</si>
  <si>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</si>
  <si>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</si>
  <si>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</si>
  <si>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</si>
  <si>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</si>
  <si>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</si>
  <si>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</si>
  <si>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</si>
  <si>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</si>
  <si>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</si>
  <si>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</si>
  <si>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</si>
  <si>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</si>
  <si>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</si>
  <si>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</si>
  <si>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</si>
  <si>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</si>
  <si>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</si>
  <si>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</si>
  <si>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</si>
  <si>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</si>
  <si>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</si>
  <si>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</si>
  <si>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</si>
  <si>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</si>
  <si>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</si>
  <si>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</si>
  <si>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</si>
  <si>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</si>
  <si>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</si>
  <si>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</si>
  <si>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</si>
  <si>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</si>
  <si>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</si>
  <si>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</si>
  <si>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</si>
  <si>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Всего:</t>
  </si>
  <si>
    <t>17.01.2019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</si>
  <si>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</si>
  <si>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</si>
  <si>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</si>
  <si>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</si>
  <si>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</si>
  <si>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</si>
  <si>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</si>
  <si>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</si>
  <si>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</si>
  <si>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</si>
  <si>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</si>
  <si>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</si>
  <si>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</si>
  <si>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</si>
  <si>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</si>
  <si>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</si>
  <si>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</si>
  <si>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</si>
  <si>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</si>
  <si>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</si>
  <si>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</si>
  <si>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</si>
  <si>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</si>
  <si>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</si>
  <si>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</si>
  <si>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</si>
  <si>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</si>
  <si>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</si>
  <si>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</si>
  <si>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</si>
  <si>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</si>
  <si>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</si>
  <si>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</si>
  <si>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</si>
  <si>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</si>
  <si>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</si>
  <si>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</si>
  <si>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</si>
  <si>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</si>
  <si>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</si>
  <si>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</si>
  <si>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</si>
  <si>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09.01.2019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</si>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</sst>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91</v>
      </c>
      <c r="G1" s="32" t="str">
        <f>TEXT(F1,"[$-FC19]ДД ММММ")</f>
        <v>09 января</v>
      </c>
      <c r="H1" s="32" t="str">
        <f>TEXT(F1,"[$-FC19]ДД.ММ.ГГГ \г")</f>
        <v>09.01.2019 г</v>
      </c>
    </row>
    <row r="2" spans="1:9" ht="15.6" x14ac:dyDescent="0.3">
      <c r="A2" s="45" t="str">
        <f>CONCATENATE("с ",G1," по ",G2,"ода")</f>
        <v>с 09 января по 17 января 2019 года</v>
      </c>
      <c r="B2" s="45"/>
      <c r="C2" s="45"/>
      <c r="D2" s="45"/>
      <c r="E2" s="45"/>
      <c r="F2" s="31" t="s">
        <v>48</v>
      </c>
      <c r="G2" s="32" t="str">
        <f>TEXT(F2,"[$-FC19]ДД ММММ ГГГ \г")</f>
        <v>17 января 2019 г</v>
      </c>
      <c r="H2" s="32" t="str">
        <f>TEXT(F2,"[$-FC19]ДД.ММ.ГГГ \г")</f>
        <v>17.01.2019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09.01.2019 г.</v>
      </c>
      <c r="B5" s="47"/>
      <c r="C5" s="47"/>
      <c r="D5" s="48"/>
      <c r="E5" s="8">
        <v>2777333.3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E13-E9</f>
        <v>541325.91078999988</v>
      </c>
    </row>
    <row r="9" spans="1:9" x14ac:dyDescent="0.3">
      <c r="A9" s="57" t="s">
        <v>4</v>
      </c>
      <c r="B9" s="56"/>
      <c r="C9" s="56"/>
      <c r="D9" s="56"/>
      <c r="E9" s="14">
        <f>E10+E11+E12</f>
        <v>41827.300000000003</v>
      </c>
    </row>
    <row r="10" spans="1:9" ht="26.4" customHeight="1" x14ac:dyDescent="0.3">
      <c r="A10" s="57" t="s">
        <v>92</v>
      </c>
      <c r="B10" s="56"/>
      <c r="C10" s="56"/>
      <c r="D10" s="56"/>
      <c r="E10" s="14">
        <f>36167</f>
        <v>36167</v>
      </c>
    </row>
    <row r="11" spans="1:9" ht="16.2" customHeight="1" x14ac:dyDescent="0.3">
      <c r="A11" s="57" t="s">
        <v>93</v>
      </c>
      <c r="B11" s="56"/>
      <c r="C11" s="56"/>
      <c r="D11" s="56"/>
      <c r="E11" s="14">
        <f>197.9</f>
        <v>197.9</v>
      </c>
    </row>
    <row r="12" spans="1:9" ht="29.4" customHeight="1" x14ac:dyDescent="0.3">
      <c r="A12" s="57" t="s">
        <v>94</v>
      </c>
      <c r="B12" s="56"/>
      <c r="C12" s="56"/>
      <c r="D12" s="56"/>
      <c r="E12" s="14">
        <f>5462.4</f>
        <v>5462.4</v>
      </c>
    </row>
    <row r="13" spans="1:9" x14ac:dyDescent="0.3">
      <c r="A13" s="49" t="s">
        <v>5</v>
      </c>
      <c r="B13" s="50"/>
      <c r="C13" s="50"/>
      <c r="D13" s="50"/>
      <c r="E13" s="13">
        <f>'Муниципальные районы'!B23-Учреждения!E5+'Муниципальные районы'!B22</f>
        <v>583153.21078999992</v>
      </c>
    </row>
    <row r="14" spans="1:9" x14ac:dyDescent="0.3">
      <c r="A14" s="15"/>
      <c r="B14" s="16"/>
      <c r="C14" s="16"/>
      <c r="D14" s="6"/>
      <c r="E14" s="17"/>
    </row>
    <row r="15" spans="1:9" x14ac:dyDescent="0.3">
      <c r="A15" s="51" t="s">
        <v>14</v>
      </c>
      <c r="B15" s="53" t="s">
        <v>6</v>
      </c>
      <c r="C15" s="54" t="s">
        <v>7</v>
      </c>
      <c r="D15" s="54"/>
      <c r="E15" s="54"/>
    </row>
    <row r="16" spans="1:9" ht="82.8" x14ac:dyDescent="0.3">
      <c r="A16" s="52"/>
      <c r="B16" s="53"/>
      <c r="C16" s="18" t="s">
        <v>8</v>
      </c>
      <c r="D16" s="18" t="s">
        <v>9</v>
      </c>
      <c r="E16" s="18" t="s">
        <v>10</v>
      </c>
    </row>
    <row r="17" spans="1:5" x14ac:dyDescent="0.3">
      <c r="A17" s="21" t="s">
        <v>49</v>
      </c>
      <c r="B17" s="19">
        <v>12468.43749</v>
      </c>
      <c r="C17" s="19">
        <v>9543.1454099999992</v>
      </c>
      <c r="D17" s="19">
        <v>2825.5000799999998</v>
      </c>
      <c r="E17" s="19"/>
    </row>
    <row r="18" spans="1:5" x14ac:dyDescent="0.3">
      <c r="A18" s="21" t="s">
        <v>50</v>
      </c>
      <c r="B18" s="19">
        <v>3283.674</v>
      </c>
      <c r="C18" s="19">
        <v>2250</v>
      </c>
      <c r="D18" s="19"/>
      <c r="E18" s="19"/>
    </row>
    <row r="19" spans="1:5" x14ac:dyDescent="0.3">
      <c r="A19" s="21" t="s">
        <v>51</v>
      </c>
      <c r="B19" s="19">
        <v>9022</v>
      </c>
      <c r="C19" s="19">
        <v>9002</v>
      </c>
      <c r="D19" s="19">
        <v>20</v>
      </c>
      <c r="E19" s="19"/>
    </row>
    <row r="20" spans="1:5" x14ac:dyDescent="0.3">
      <c r="A20" s="21" t="s">
        <v>52</v>
      </c>
      <c r="B20" s="19">
        <v>225234.15603000001</v>
      </c>
      <c r="C20" s="19">
        <v>13787</v>
      </c>
      <c r="D20" s="19">
        <v>110</v>
      </c>
      <c r="E20" s="19"/>
    </row>
    <row r="21" spans="1:5" ht="27.6" x14ac:dyDescent="0.3">
      <c r="A21" s="21" t="s">
        <v>53</v>
      </c>
      <c r="B21" s="19">
        <v>543.49771999999996</v>
      </c>
      <c r="C21" s="19">
        <v>509.49772000000002</v>
      </c>
      <c r="D21" s="19"/>
      <c r="E21" s="19"/>
    </row>
    <row r="22" spans="1:5" x14ac:dyDescent="0.3">
      <c r="A22" s="21" t="s">
        <v>54</v>
      </c>
      <c r="B22" s="19">
        <v>6576.4537899999996</v>
      </c>
      <c r="C22" s="19">
        <v>2000</v>
      </c>
      <c r="D22" s="19">
        <v>500</v>
      </c>
      <c r="E22" s="19"/>
    </row>
    <row r="23" spans="1:5" ht="27.6" x14ac:dyDescent="0.3">
      <c r="A23" s="21" t="s">
        <v>55</v>
      </c>
      <c r="B23" s="19">
        <v>6690.7706399999997</v>
      </c>
      <c r="C23" s="19">
        <v>5095</v>
      </c>
      <c r="D23" s="19">
        <v>1565</v>
      </c>
      <c r="E23" s="19"/>
    </row>
    <row r="24" spans="1:5" x14ac:dyDescent="0.3">
      <c r="A24" s="21" t="s">
        <v>56</v>
      </c>
      <c r="B24" s="19">
        <v>6050.41</v>
      </c>
      <c r="C24" s="19">
        <v>2700</v>
      </c>
      <c r="D24" s="19"/>
      <c r="E24" s="19"/>
    </row>
    <row r="25" spans="1:5" x14ac:dyDescent="0.3">
      <c r="A25" s="21" t="s">
        <v>57</v>
      </c>
      <c r="B25" s="19">
        <v>17543.76685</v>
      </c>
      <c r="C25" s="19">
        <v>8380</v>
      </c>
      <c r="D25" s="19">
        <v>2559</v>
      </c>
      <c r="E25" s="19"/>
    </row>
    <row r="26" spans="1:5" x14ac:dyDescent="0.3">
      <c r="A26" s="21" t="s">
        <v>58</v>
      </c>
      <c r="B26" s="19">
        <v>207733.12027000001</v>
      </c>
      <c r="C26" s="19">
        <v>4218.6162400000003</v>
      </c>
      <c r="D26" s="19">
        <v>130.59981999999999</v>
      </c>
      <c r="E26" s="19">
        <v>245.42637999999999</v>
      </c>
    </row>
    <row r="27" spans="1:5" x14ac:dyDescent="0.3">
      <c r="A27" s="21" t="s">
        <v>59</v>
      </c>
      <c r="B27" s="19">
        <v>511783.63352999999</v>
      </c>
      <c r="C27" s="19">
        <v>9356.1159399999997</v>
      </c>
      <c r="D27" s="19">
        <v>256.66000000000003</v>
      </c>
      <c r="E27" s="19">
        <v>255838.67313000001</v>
      </c>
    </row>
    <row r="28" spans="1:5" x14ac:dyDescent="0.3">
      <c r="A28" s="21" t="s">
        <v>60</v>
      </c>
      <c r="B28" s="19">
        <v>331935.84152000002</v>
      </c>
      <c r="C28" s="19">
        <v>7550</v>
      </c>
      <c r="D28" s="19">
        <v>3800</v>
      </c>
      <c r="E28" s="19">
        <v>223303.00907999999</v>
      </c>
    </row>
    <row r="29" spans="1:5" x14ac:dyDescent="0.3">
      <c r="A29" s="21" t="s">
        <v>61</v>
      </c>
      <c r="B29" s="19">
        <v>69686.278000000006</v>
      </c>
      <c r="C29" s="19">
        <v>1100</v>
      </c>
      <c r="D29" s="19"/>
      <c r="E29" s="19"/>
    </row>
    <row r="30" spans="1:5" ht="27.6" x14ac:dyDescent="0.3">
      <c r="A30" s="21" t="s">
        <v>62</v>
      </c>
      <c r="B30" s="19">
        <v>8007.5730400000002</v>
      </c>
      <c r="C30" s="19">
        <v>3700</v>
      </c>
      <c r="D30" s="19">
        <v>541.05600000000004</v>
      </c>
      <c r="E30" s="19"/>
    </row>
    <row r="31" spans="1:5" x14ac:dyDescent="0.3">
      <c r="A31" s="21" t="s">
        <v>63</v>
      </c>
      <c r="B31" s="19">
        <v>9620.3830300000009</v>
      </c>
      <c r="C31" s="19">
        <v>650</v>
      </c>
      <c r="D31" s="19"/>
      <c r="E31" s="19"/>
    </row>
    <row r="32" spans="1:5" x14ac:dyDescent="0.3">
      <c r="A32" s="21" t="s">
        <v>64</v>
      </c>
      <c r="B32" s="19">
        <v>4553</v>
      </c>
      <c r="C32" s="19">
        <v>1593</v>
      </c>
      <c r="D32" s="19"/>
      <c r="E32" s="19"/>
    </row>
    <row r="33" spans="1:5" x14ac:dyDescent="0.3">
      <c r="A33" s="21" t="s">
        <v>65</v>
      </c>
      <c r="B33" s="19">
        <v>1235.63564</v>
      </c>
      <c r="C33" s="19">
        <v>1131.45823</v>
      </c>
      <c r="D33" s="19">
        <v>1.0000000000000001E-5</v>
      </c>
      <c r="E33" s="19"/>
    </row>
    <row r="34" spans="1:5" x14ac:dyDescent="0.3">
      <c r="A34" s="21" t="s">
        <v>66</v>
      </c>
      <c r="B34" s="19">
        <v>1214.9893400000001</v>
      </c>
      <c r="C34" s="19">
        <v>900</v>
      </c>
      <c r="D34" s="19"/>
      <c r="E34" s="19"/>
    </row>
    <row r="35" spans="1:5" ht="27.6" x14ac:dyDescent="0.3">
      <c r="A35" s="21" t="s">
        <v>67</v>
      </c>
      <c r="B35" s="19">
        <v>26463.222010000001</v>
      </c>
      <c r="C35" s="19">
        <v>9640.8916700000009</v>
      </c>
      <c r="D35" s="19">
        <v>1255.70858</v>
      </c>
      <c r="E35" s="19">
        <v>11325.181</v>
      </c>
    </row>
    <row r="36" spans="1:5" x14ac:dyDescent="0.3">
      <c r="A36" s="21" t="s">
        <v>68</v>
      </c>
      <c r="B36" s="19">
        <v>6439.5976499999997</v>
      </c>
      <c r="C36" s="19">
        <v>750</v>
      </c>
      <c r="D36" s="19"/>
      <c r="E36" s="19"/>
    </row>
    <row r="37" spans="1:5" x14ac:dyDescent="0.3">
      <c r="A37" s="21" t="s">
        <v>69</v>
      </c>
      <c r="B37" s="19">
        <v>6719.7890399999997</v>
      </c>
      <c r="C37" s="19">
        <v>4733.75</v>
      </c>
      <c r="D37" s="19">
        <v>672.99199999999996</v>
      </c>
      <c r="E37" s="19"/>
    </row>
    <row r="38" spans="1:5" x14ac:dyDescent="0.3">
      <c r="A38" s="21" t="s">
        <v>70</v>
      </c>
      <c r="B38" s="19">
        <v>10145</v>
      </c>
      <c r="C38" s="19">
        <v>7600</v>
      </c>
      <c r="D38" s="19">
        <v>300</v>
      </c>
      <c r="E38" s="19"/>
    </row>
    <row r="39" spans="1:5" x14ac:dyDescent="0.3">
      <c r="A39" s="21" t="s">
        <v>71</v>
      </c>
      <c r="B39" s="19">
        <v>3800</v>
      </c>
      <c r="C39" s="19">
        <v>1500</v>
      </c>
      <c r="D39" s="19">
        <v>1000</v>
      </c>
      <c r="E39" s="19"/>
    </row>
    <row r="40" spans="1:5" x14ac:dyDescent="0.3">
      <c r="A40" s="21" t="s">
        <v>72</v>
      </c>
      <c r="B40" s="19">
        <v>407.02814999999998</v>
      </c>
      <c r="C40" s="19">
        <v>407</v>
      </c>
      <c r="D40" s="19"/>
      <c r="E40" s="19"/>
    </row>
    <row r="41" spans="1:5" x14ac:dyDescent="0.3">
      <c r="A41" s="21" t="s">
        <v>73</v>
      </c>
      <c r="B41" s="19">
        <v>1940.9</v>
      </c>
      <c r="C41" s="19">
        <v>1000</v>
      </c>
      <c r="D41" s="19">
        <v>50</v>
      </c>
      <c r="E41" s="19"/>
    </row>
    <row r="42" spans="1:5" x14ac:dyDescent="0.3">
      <c r="A42" s="21" t="s">
        <v>74</v>
      </c>
      <c r="B42" s="19">
        <v>1150</v>
      </c>
      <c r="C42" s="19">
        <v>1150</v>
      </c>
      <c r="D42" s="19"/>
      <c r="E42" s="19"/>
    </row>
    <row r="43" spans="1:5" x14ac:dyDescent="0.3">
      <c r="A43" s="21" t="s">
        <v>75</v>
      </c>
      <c r="B43" s="19">
        <v>419.94112999999999</v>
      </c>
      <c r="C43" s="19">
        <v>407</v>
      </c>
      <c r="D43" s="19"/>
      <c r="E43" s="19"/>
    </row>
    <row r="44" spans="1:5" x14ac:dyDescent="0.3">
      <c r="A44" s="21" t="s">
        <v>76</v>
      </c>
      <c r="B44" s="19">
        <v>314</v>
      </c>
      <c r="C44" s="19">
        <v>300</v>
      </c>
      <c r="D44" s="19"/>
      <c r="E44" s="19"/>
    </row>
    <row r="45" spans="1:5" x14ac:dyDescent="0.3">
      <c r="A45" s="21" t="s">
        <v>77</v>
      </c>
      <c r="B45" s="19">
        <v>399</v>
      </c>
      <c r="C45" s="19">
        <v>399</v>
      </c>
      <c r="D45" s="19"/>
      <c r="E45" s="19"/>
    </row>
    <row r="46" spans="1:5" x14ac:dyDescent="0.3">
      <c r="A46" s="21" t="s">
        <v>78</v>
      </c>
      <c r="B46" s="19">
        <v>14878.845579999999</v>
      </c>
      <c r="C46" s="19">
        <v>5500</v>
      </c>
      <c r="D46" s="19">
        <v>1740</v>
      </c>
      <c r="E46" s="19">
        <v>140</v>
      </c>
    </row>
    <row r="47" spans="1:5" ht="27.6" x14ac:dyDescent="0.3">
      <c r="A47" s="21" t="s">
        <v>79</v>
      </c>
      <c r="B47" s="19">
        <v>42</v>
      </c>
      <c r="C47" s="19">
        <v>42</v>
      </c>
      <c r="D47" s="19"/>
      <c r="E47" s="19"/>
    </row>
    <row r="48" spans="1:5" x14ac:dyDescent="0.3">
      <c r="A48" s="21" t="s">
        <v>80</v>
      </c>
      <c r="B48" s="19">
        <v>4047.902</v>
      </c>
      <c r="C48" s="19">
        <v>3130</v>
      </c>
      <c r="D48" s="19">
        <v>704.6</v>
      </c>
      <c r="E48" s="19"/>
    </row>
    <row r="49" spans="1:5" x14ac:dyDescent="0.3">
      <c r="A49" s="21" t="s">
        <v>81</v>
      </c>
      <c r="B49" s="19">
        <v>88660.192500000005</v>
      </c>
      <c r="C49" s="19">
        <v>2300</v>
      </c>
      <c r="D49" s="19">
        <v>690</v>
      </c>
      <c r="E49" s="19"/>
    </row>
    <row r="50" spans="1:5" x14ac:dyDescent="0.3">
      <c r="A50" s="21" t="s">
        <v>82</v>
      </c>
      <c r="B50" s="19">
        <v>33452.764190000002</v>
      </c>
      <c r="C50" s="19">
        <v>5327.3153400000001</v>
      </c>
      <c r="D50" s="19">
        <v>470</v>
      </c>
      <c r="E50" s="19">
        <v>255.76884999999999</v>
      </c>
    </row>
    <row r="51" spans="1:5" x14ac:dyDescent="0.3">
      <c r="A51" s="21" t="s">
        <v>83</v>
      </c>
      <c r="B51" s="19">
        <v>3651.6493</v>
      </c>
      <c r="C51" s="19">
        <v>900</v>
      </c>
      <c r="D51" s="19">
        <v>251.64930000000001</v>
      </c>
      <c r="E51" s="19"/>
    </row>
    <row r="52" spans="1:5" x14ac:dyDescent="0.3">
      <c r="A52" s="21" t="s">
        <v>84</v>
      </c>
      <c r="B52" s="19">
        <v>1611.251</v>
      </c>
      <c r="C52" s="19">
        <v>250</v>
      </c>
      <c r="D52" s="19"/>
      <c r="E52" s="19"/>
    </row>
    <row r="53" spans="1:5" x14ac:dyDescent="0.3">
      <c r="A53" s="21" t="s">
        <v>85</v>
      </c>
      <c r="B53" s="19">
        <v>2264.2769600000001</v>
      </c>
      <c r="C53" s="19">
        <v>1639</v>
      </c>
      <c r="D53" s="19">
        <v>504.97800000000001</v>
      </c>
      <c r="E53" s="19"/>
    </row>
    <row r="54" spans="1:5" x14ac:dyDescent="0.3">
      <c r="A54" s="21" t="s">
        <v>86</v>
      </c>
      <c r="B54" s="19">
        <v>54980.625</v>
      </c>
      <c r="C54" s="19">
        <v>2650</v>
      </c>
      <c r="D54" s="19">
        <v>723</v>
      </c>
      <c r="E54" s="19"/>
    </row>
    <row r="55" spans="1:5" x14ac:dyDescent="0.3">
      <c r="A55" s="21" t="s">
        <v>87</v>
      </c>
      <c r="B55" s="19">
        <v>924.08547999999996</v>
      </c>
      <c r="C55" s="19">
        <v>779</v>
      </c>
      <c r="D55" s="19">
        <v>140.79599999999999</v>
      </c>
      <c r="E55" s="19"/>
    </row>
    <row r="56" spans="1:5" x14ac:dyDescent="0.3">
      <c r="A56" s="21" t="s">
        <v>88</v>
      </c>
      <c r="B56" s="19">
        <v>191.79015999999999</v>
      </c>
      <c r="C56" s="19">
        <v>190</v>
      </c>
      <c r="D56" s="19"/>
      <c r="E56" s="19"/>
    </row>
    <row r="57" spans="1:5" x14ac:dyDescent="0.3">
      <c r="A57" s="21" t="s">
        <v>89</v>
      </c>
      <c r="B57" s="19">
        <v>305</v>
      </c>
      <c r="C57" s="19">
        <v>300</v>
      </c>
      <c r="D57" s="19"/>
      <c r="E57" s="19"/>
    </row>
    <row r="58" spans="1:5" x14ac:dyDescent="0.3">
      <c r="A58" s="23" t="s">
        <v>90</v>
      </c>
      <c r="B58" s="20">
        <v>1696392.48104</v>
      </c>
      <c r="C58" s="20">
        <v>134360.79055000001</v>
      </c>
      <c r="D58" s="20">
        <v>20811.539789999999</v>
      </c>
      <c r="E58" s="20">
        <v>491108.05843999999</v>
      </c>
    </row>
  </sheetData>
  <mergeCells count="13">
    <mergeCell ref="A12:D12"/>
    <mergeCell ref="A1:E1"/>
    <mergeCell ref="A2:E2"/>
    <mergeCell ref="A5:D5"/>
    <mergeCell ref="A13:D13"/>
    <mergeCell ref="A15:A16"/>
    <mergeCell ref="B15:B16"/>
    <mergeCell ref="C15:E15"/>
    <mergeCell ref="A7:D7"/>
    <mergeCell ref="A8:D8"/>
    <mergeCell ref="A9:D9"/>
    <mergeCell ref="A10:D10"/>
    <mergeCell ref="A11:D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topLeftCell="A19" zoomScaleNormal="100" zoomScaleSheetLayoutView="100" workbookViewId="0">
      <selection activeCell="B23" sqref="B23"/>
    </sheetView>
  </sheetViews>
  <sheetFormatPr defaultRowHeight="14.4" x14ac:dyDescent="0.3"/>
  <cols>
    <col min="1" max="1" width="38.33203125" customWidth="1"/>
    <col min="2" max="3" width="13.109375" customWidth="1"/>
    <col min="4" max="4" width="13" customWidth="1"/>
    <col min="5" max="5" width="13.109375" customWidth="1"/>
    <col min="6" max="6" width="12.88671875" customWidth="1"/>
    <col min="7" max="7" width="13.33203125" customWidth="1"/>
    <col min="8" max="8" width="13.109375" customWidth="1"/>
    <col min="9" max="9" width="13.44140625" customWidth="1"/>
    <col min="10" max="10" width="12.6640625" customWidth="1"/>
    <col min="11" max="11" width="11" customWidth="1"/>
    <col min="12" max="12" width="12.88671875" customWidth="1"/>
    <col min="13" max="13" width="13" customWidth="1"/>
    <col min="14" max="15" width="13.33203125" customWidth="1"/>
    <col min="16" max="16" width="11" customWidth="1"/>
  </cols>
  <sheetData>
    <row r="1" spans="1:20" s="29" customFormat="1" ht="15.6" x14ac:dyDescent="0.3">
      <c r="A1" s="43" t="s">
        <v>48</v>
      </c>
      <c r="C1" s="30" t="s">
        <v>13</v>
      </c>
    </row>
    <row r="2" spans="1:20" x14ac:dyDescent="0.3">
      <c r="A2" s="38" t="str">
        <f>TEXT(EndData2,"[$-FC19]ДД.ММ.ГГГ")</f>
        <v>17.01.2019</v>
      </c>
      <c r="B2" s="38">
        <f>A2+1</f>
        <v>43483</v>
      </c>
      <c r="C2" s="44" t="str">
        <f>TEXT(B2,"[$-FC19]ДД.ММ.ГГГ")</f>
        <v>18.01.2019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79.8" x14ac:dyDescent="0.3">
      <c r="A4" s="25" t="s">
        <v>31</v>
      </c>
      <c r="B4" s="40">
        <v>127.15</v>
      </c>
      <c r="C4" s="40"/>
      <c r="D4" s="40">
        <v>68.2</v>
      </c>
      <c r="E4" s="40">
        <v>132.1</v>
      </c>
      <c r="F4" s="40">
        <v>68.2</v>
      </c>
      <c r="G4" s="40">
        <v>46.9</v>
      </c>
      <c r="H4" s="40">
        <v>46.9</v>
      </c>
      <c r="I4" s="40">
        <v>25.6</v>
      </c>
      <c r="J4" s="40"/>
      <c r="K4" s="40">
        <v>38.799999999999997</v>
      </c>
      <c r="L4" s="40">
        <v>153.4</v>
      </c>
      <c r="M4" s="40">
        <v>110.8</v>
      </c>
      <c r="N4" s="40">
        <v>153.4</v>
      </c>
      <c r="O4" s="40">
        <v>110.8</v>
      </c>
      <c r="P4" s="26">
        <v>1082.25</v>
      </c>
      <c r="Q4" s="27"/>
      <c r="R4" s="27"/>
      <c r="S4" s="27"/>
      <c r="T4" s="27"/>
    </row>
    <row r="5" spans="1:20" ht="53.4" x14ac:dyDescent="0.3">
      <c r="A5" s="25" t="s">
        <v>32</v>
      </c>
      <c r="B5" s="40"/>
      <c r="C5" s="40">
        <v>389.72399999999999</v>
      </c>
      <c r="D5" s="40">
        <v>434</v>
      </c>
      <c r="E5" s="40">
        <v>210</v>
      </c>
      <c r="F5" s="40">
        <v>77</v>
      </c>
      <c r="G5" s="40">
        <v>490</v>
      </c>
      <c r="H5" s="40">
        <v>60.941519999999997</v>
      </c>
      <c r="I5" s="40">
        <v>72</v>
      </c>
      <c r="J5" s="40">
        <v>281.16500000000002</v>
      </c>
      <c r="K5" s="40">
        <v>77.197000000000003</v>
      </c>
      <c r="L5" s="40">
        <v>60.014000000000003</v>
      </c>
      <c r="M5" s="40">
        <v>41</v>
      </c>
      <c r="N5" s="40">
        <v>76.411000000000001</v>
      </c>
      <c r="O5" s="40">
        <v>72.46208</v>
      </c>
      <c r="P5" s="26">
        <v>2341.9146000000001</v>
      </c>
      <c r="Q5" s="27"/>
      <c r="R5" s="27"/>
      <c r="S5" s="27"/>
      <c r="T5" s="27"/>
    </row>
    <row r="6" spans="1:20" ht="79.8" x14ac:dyDescent="0.3">
      <c r="A6" s="25" t="s">
        <v>33</v>
      </c>
      <c r="B6" s="40"/>
      <c r="C6" s="40">
        <v>1428.3253199999999</v>
      </c>
      <c r="D6" s="40">
        <v>245</v>
      </c>
      <c r="E6" s="40">
        <v>153</v>
      </c>
      <c r="F6" s="40">
        <v>116.1</v>
      </c>
      <c r="G6" s="40">
        <v>264</v>
      </c>
      <c r="H6" s="40">
        <v>91.642939999999996</v>
      </c>
      <c r="I6" s="40">
        <v>192</v>
      </c>
      <c r="J6" s="40">
        <v>368.11200000000002</v>
      </c>
      <c r="K6" s="40">
        <v>113.315</v>
      </c>
      <c r="L6" s="40">
        <v>146.91399999999999</v>
      </c>
      <c r="M6" s="40">
        <v>188.5</v>
      </c>
      <c r="N6" s="40">
        <v>157.755</v>
      </c>
      <c r="O6" s="40">
        <v>130.20533</v>
      </c>
      <c r="P6" s="26">
        <v>3594.8695899999998</v>
      </c>
      <c r="Q6" s="27"/>
      <c r="R6" s="27"/>
      <c r="S6" s="27"/>
      <c r="T6" s="27"/>
    </row>
    <row r="7" spans="1:20" ht="106.2" x14ac:dyDescent="0.3">
      <c r="A7" s="25" t="s">
        <v>34</v>
      </c>
      <c r="B7" s="40">
        <v>18597.856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18597.856</v>
      </c>
      <c r="Q7" s="27"/>
      <c r="R7" s="27"/>
      <c r="S7" s="27"/>
      <c r="T7" s="27"/>
    </row>
    <row r="8" spans="1:20" ht="79.8" x14ac:dyDescent="0.3">
      <c r="A8" s="25" t="s">
        <v>35</v>
      </c>
      <c r="B8" s="40"/>
      <c r="C8" s="40">
        <v>171.33332999999999</v>
      </c>
      <c r="D8" s="40">
        <v>9.5</v>
      </c>
      <c r="E8" s="40"/>
      <c r="F8" s="40"/>
      <c r="G8" s="40">
        <v>18.754000000000001</v>
      </c>
      <c r="H8" s="40"/>
      <c r="I8" s="40"/>
      <c r="J8" s="40">
        <v>37.5</v>
      </c>
      <c r="K8" s="40"/>
      <c r="L8" s="40"/>
      <c r="M8" s="40">
        <v>9.5</v>
      </c>
      <c r="N8" s="40"/>
      <c r="O8" s="40"/>
      <c r="P8" s="26">
        <v>246.58733000000001</v>
      </c>
      <c r="Q8" s="27"/>
      <c r="R8" s="27"/>
      <c r="S8" s="27"/>
      <c r="T8" s="27"/>
    </row>
    <row r="9" spans="1:20" ht="317.39999999999998" x14ac:dyDescent="0.3">
      <c r="A9" s="25" t="s">
        <v>36</v>
      </c>
      <c r="B9" s="40"/>
      <c r="C9" s="40">
        <v>4964.51368</v>
      </c>
      <c r="D9" s="40">
        <v>2800</v>
      </c>
      <c r="E9" s="40">
        <v>2330</v>
      </c>
      <c r="F9" s="40">
        <v>350</v>
      </c>
      <c r="G9" s="40">
        <v>3235.3</v>
      </c>
      <c r="H9" s="40">
        <v>1080</v>
      </c>
      <c r="I9" s="40">
        <v>116</v>
      </c>
      <c r="J9" s="40">
        <v>5100</v>
      </c>
      <c r="K9" s="40">
        <v>1633.3340000000001</v>
      </c>
      <c r="L9" s="40">
        <v>2093.6660000000002</v>
      </c>
      <c r="M9" s="40">
        <v>695.3</v>
      </c>
      <c r="N9" s="40">
        <v>1700</v>
      </c>
      <c r="O9" s="40">
        <v>1400</v>
      </c>
      <c r="P9" s="26">
        <v>27498.113679999999</v>
      </c>
      <c r="Q9" s="27"/>
      <c r="R9" s="27"/>
      <c r="S9" s="27"/>
      <c r="T9" s="27"/>
    </row>
    <row r="10" spans="1:20" ht="159" x14ac:dyDescent="0.3">
      <c r="A10" s="25" t="s">
        <v>37</v>
      </c>
      <c r="B10" s="40"/>
      <c r="C10" s="40">
        <v>96527.441999999995</v>
      </c>
      <c r="D10" s="40">
        <v>18618</v>
      </c>
      <c r="E10" s="40">
        <v>18395.8</v>
      </c>
      <c r="F10" s="40">
        <v>6665</v>
      </c>
      <c r="G10" s="40">
        <v>25289.600999999999</v>
      </c>
      <c r="H10" s="40">
        <v>8746</v>
      </c>
      <c r="I10" s="40">
        <v>4155</v>
      </c>
      <c r="J10" s="40">
        <v>23801.9</v>
      </c>
      <c r="K10" s="40">
        <v>8050.7830000000004</v>
      </c>
      <c r="L10" s="40">
        <v>18947.035</v>
      </c>
      <c r="M10" s="40">
        <v>17741.68</v>
      </c>
      <c r="N10" s="40">
        <v>12450</v>
      </c>
      <c r="O10" s="40">
        <v>14709.88233</v>
      </c>
      <c r="P10" s="26">
        <v>274098.12332999997</v>
      </c>
      <c r="Q10" s="27"/>
      <c r="R10" s="27"/>
      <c r="S10" s="27"/>
      <c r="T10" s="27"/>
    </row>
    <row r="11" spans="1:20" ht="93" x14ac:dyDescent="0.3">
      <c r="A11" s="25" t="s">
        <v>38</v>
      </c>
      <c r="B11" s="40"/>
      <c r="C11" s="40">
        <v>6010.6409999999996</v>
      </c>
      <c r="D11" s="40">
        <v>500</v>
      </c>
      <c r="E11" s="40">
        <v>1320</v>
      </c>
      <c r="F11" s="40">
        <v>380</v>
      </c>
      <c r="G11" s="40">
        <v>1733.91</v>
      </c>
      <c r="H11" s="40">
        <v>1149</v>
      </c>
      <c r="I11" s="40">
        <v>200</v>
      </c>
      <c r="J11" s="40">
        <v>1362</v>
      </c>
      <c r="K11" s="40">
        <v>850</v>
      </c>
      <c r="L11" s="40"/>
      <c r="M11" s="40">
        <v>1036.5</v>
      </c>
      <c r="N11" s="40"/>
      <c r="O11" s="40">
        <v>550</v>
      </c>
      <c r="P11" s="26">
        <v>15092.050999999999</v>
      </c>
      <c r="Q11" s="27"/>
      <c r="R11" s="27"/>
      <c r="S11" s="27"/>
      <c r="T11" s="27"/>
    </row>
    <row r="12" spans="1:20" ht="132.6" x14ac:dyDescent="0.3">
      <c r="A12" s="25" t="s">
        <v>39</v>
      </c>
      <c r="B12" s="40"/>
      <c r="C12" s="40">
        <v>18.619160000000001</v>
      </c>
      <c r="D12" s="40"/>
      <c r="E12" s="40"/>
      <c r="F12" s="40"/>
      <c r="G12" s="40"/>
      <c r="H12" s="40">
        <v>3.7250000000000001</v>
      </c>
      <c r="I12" s="40"/>
      <c r="J12" s="40">
        <v>3.7240000000000002</v>
      </c>
      <c r="K12" s="40">
        <v>4.0101599999999999</v>
      </c>
      <c r="L12" s="40"/>
      <c r="M12" s="40"/>
      <c r="N12" s="40"/>
      <c r="O12" s="40"/>
      <c r="P12" s="26">
        <v>30.078320000000001</v>
      </c>
      <c r="Q12" s="27"/>
      <c r="R12" s="27"/>
      <c r="S12" s="27"/>
      <c r="T12" s="27"/>
    </row>
    <row r="13" spans="1:20" ht="119.4" x14ac:dyDescent="0.3">
      <c r="A13" s="25" t="s">
        <v>40</v>
      </c>
      <c r="B13" s="40"/>
      <c r="C13" s="40">
        <v>2833</v>
      </c>
      <c r="D13" s="40">
        <v>456</v>
      </c>
      <c r="E13" s="40">
        <v>260</v>
      </c>
      <c r="F13" s="40">
        <v>95</v>
      </c>
      <c r="G13" s="40">
        <v>332.28</v>
      </c>
      <c r="H13" s="40">
        <v>72.244</v>
      </c>
      <c r="I13" s="40">
        <v>33</v>
      </c>
      <c r="J13" s="40">
        <v>1406</v>
      </c>
      <c r="K13" s="40">
        <v>291.32499999999999</v>
      </c>
      <c r="L13" s="40">
        <v>601.52599999999995</v>
      </c>
      <c r="M13" s="40">
        <v>381.4</v>
      </c>
      <c r="N13" s="40">
        <v>100</v>
      </c>
      <c r="O13" s="40">
        <v>460.875</v>
      </c>
      <c r="P13" s="26">
        <v>7322.65</v>
      </c>
      <c r="Q13" s="27"/>
      <c r="R13" s="27"/>
      <c r="S13" s="27"/>
      <c r="T13" s="27"/>
    </row>
    <row r="14" spans="1:20" ht="119.4" x14ac:dyDescent="0.3">
      <c r="A14" s="25" t="s">
        <v>41</v>
      </c>
      <c r="B14" s="40"/>
      <c r="C14" s="40">
        <v>45902.728999999999</v>
      </c>
      <c r="D14" s="40">
        <v>5490</v>
      </c>
      <c r="E14" s="40">
        <v>9720</v>
      </c>
      <c r="F14" s="40">
        <v>2000</v>
      </c>
      <c r="G14" s="40">
        <v>5427.7</v>
      </c>
      <c r="H14" s="40">
        <v>2300</v>
      </c>
      <c r="I14" s="40">
        <v>1313.6</v>
      </c>
      <c r="J14" s="40">
        <v>22293.4</v>
      </c>
      <c r="K14" s="40">
        <v>3580.5</v>
      </c>
      <c r="L14" s="40">
        <v>4175.8950000000004</v>
      </c>
      <c r="M14" s="40">
        <v>5077.7</v>
      </c>
      <c r="N14" s="40">
        <v>3300</v>
      </c>
      <c r="O14" s="40">
        <v>4044.9079999999999</v>
      </c>
      <c r="P14" s="26">
        <v>114626.432</v>
      </c>
      <c r="Q14" s="27"/>
      <c r="R14" s="27"/>
      <c r="S14" s="27"/>
      <c r="T14" s="27"/>
    </row>
    <row r="15" spans="1:20" ht="66.599999999999994" x14ac:dyDescent="0.3">
      <c r="A15" s="25" t="s">
        <v>42</v>
      </c>
      <c r="B15" s="40"/>
      <c r="C15" s="40"/>
      <c r="D15" s="40"/>
      <c r="E15" s="40"/>
      <c r="F15" s="40"/>
      <c r="G15" s="40">
        <v>3300</v>
      </c>
      <c r="H15" s="40">
        <v>317.66699999999997</v>
      </c>
      <c r="I15" s="40">
        <v>67</v>
      </c>
      <c r="J15" s="40"/>
      <c r="K15" s="40">
        <v>494.5</v>
      </c>
      <c r="L15" s="40"/>
      <c r="M15" s="40">
        <v>1245.78</v>
      </c>
      <c r="N15" s="40">
        <v>1773.2083299999999</v>
      </c>
      <c r="O15" s="40">
        <v>1514.422</v>
      </c>
      <c r="P15" s="26">
        <v>8712.5773300000001</v>
      </c>
      <c r="Q15" s="27"/>
      <c r="R15" s="27"/>
      <c r="S15" s="27"/>
      <c r="T15" s="27"/>
    </row>
    <row r="16" spans="1:20" ht="93" x14ac:dyDescent="0.3">
      <c r="A16" s="25" t="s">
        <v>43</v>
      </c>
      <c r="B16" s="40"/>
      <c r="C16" s="40">
        <v>1349.626</v>
      </c>
      <c r="D16" s="40">
        <v>223</v>
      </c>
      <c r="E16" s="40">
        <v>185</v>
      </c>
      <c r="F16" s="40">
        <v>55</v>
      </c>
      <c r="G16" s="40">
        <v>280.02999999999997</v>
      </c>
      <c r="H16" s="40">
        <v>91.98</v>
      </c>
      <c r="I16" s="40">
        <v>25</v>
      </c>
      <c r="J16" s="40">
        <v>376.8</v>
      </c>
      <c r="K16" s="40">
        <v>70.926000000000002</v>
      </c>
      <c r="L16" s="40">
        <v>171.249</v>
      </c>
      <c r="M16" s="40">
        <v>127</v>
      </c>
      <c r="N16" s="40">
        <v>100</v>
      </c>
      <c r="O16" s="40">
        <v>123.2439</v>
      </c>
      <c r="P16" s="26">
        <v>3178.8548999999998</v>
      </c>
      <c r="Q16" s="27"/>
      <c r="R16" s="27"/>
      <c r="S16" s="27"/>
      <c r="T16" s="27"/>
    </row>
    <row r="17" spans="1:20" ht="40.200000000000003" x14ac:dyDescent="0.3">
      <c r="A17" s="25" t="s">
        <v>44</v>
      </c>
      <c r="B17" s="40"/>
      <c r="C17" s="40"/>
      <c r="D17" s="40">
        <v>128.80000000000001</v>
      </c>
      <c r="E17" s="40">
        <v>53.2</v>
      </c>
      <c r="F17" s="40">
        <v>22.3</v>
      </c>
      <c r="G17" s="40">
        <v>89.6</v>
      </c>
      <c r="H17" s="40">
        <v>37.1</v>
      </c>
      <c r="I17" s="40"/>
      <c r="J17" s="40">
        <v>189.9</v>
      </c>
      <c r="K17" s="40">
        <v>23.5</v>
      </c>
      <c r="L17" s="40">
        <v>47.4</v>
      </c>
      <c r="M17" s="40">
        <v>49.7</v>
      </c>
      <c r="N17" s="40">
        <v>42.6</v>
      </c>
      <c r="O17" s="40">
        <v>17.899999999999999</v>
      </c>
      <c r="P17" s="26">
        <v>702</v>
      </c>
      <c r="Q17" s="27"/>
      <c r="R17" s="27"/>
      <c r="S17" s="27"/>
      <c r="T17" s="27"/>
    </row>
    <row r="18" spans="1:20" ht="66.599999999999994" x14ac:dyDescent="0.3">
      <c r="A18" s="25" t="s">
        <v>45</v>
      </c>
      <c r="B18" s="40"/>
      <c r="C18" s="40">
        <v>655.1</v>
      </c>
      <c r="D18" s="40"/>
      <c r="E18" s="40">
        <v>191.68</v>
      </c>
      <c r="F18" s="40"/>
      <c r="G18" s="40">
        <v>200</v>
      </c>
      <c r="H18" s="40"/>
      <c r="I18" s="40"/>
      <c r="J18" s="40"/>
      <c r="K18" s="40">
        <v>110.49167</v>
      </c>
      <c r="L18" s="40"/>
      <c r="M18" s="40">
        <v>150</v>
      </c>
      <c r="N18" s="40"/>
      <c r="O18" s="40"/>
      <c r="P18" s="26">
        <v>1307.2716700000001</v>
      </c>
      <c r="Q18" s="27"/>
      <c r="R18" s="27"/>
      <c r="S18" s="27"/>
      <c r="T18" s="27"/>
    </row>
    <row r="19" spans="1:20" ht="53.4" x14ac:dyDescent="0.3">
      <c r="A19" s="25" t="s">
        <v>46</v>
      </c>
      <c r="B19" s="40"/>
      <c r="C19" s="40"/>
      <c r="D19" s="40"/>
      <c r="E19" s="40"/>
      <c r="F19" s="40"/>
      <c r="G19" s="40"/>
      <c r="H19" s="40"/>
      <c r="I19" s="40"/>
      <c r="J19" s="40">
        <v>36167</v>
      </c>
      <c r="K19" s="40"/>
      <c r="L19" s="40"/>
      <c r="M19" s="40"/>
      <c r="N19" s="40"/>
      <c r="O19" s="40"/>
      <c r="P19" s="26">
        <v>36167</v>
      </c>
      <c r="Q19" s="27"/>
      <c r="R19" s="27"/>
      <c r="S19" s="27"/>
      <c r="T19" s="27"/>
    </row>
    <row r="20" spans="1:20" x14ac:dyDescent="0.3">
      <c r="A20" s="33" t="s">
        <v>47</v>
      </c>
      <c r="B20" s="41">
        <v>18725.006000000001</v>
      </c>
      <c r="C20" s="41">
        <v>160251.05348999999</v>
      </c>
      <c r="D20" s="41">
        <v>28972.5</v>
      </c>
      <c r="E20" s="41">
        <v>32950.78</v>
      </c>
      <c r="F20" s="41">
        <v>9828.6</v>
      </c>
      <c r="G20" s="41">
        <v>40708.074999999997</v>
      </c>
      <c r="H20" s="41">
        <v>13997.20046</v>
      </c>
      <c r="I20" s="41">
        <v>6199.2</v>
      </c>
      <c r="J20" s="41">
        <v>91387.501000000004</v>
      </c>
      <c r="K20" s="41">
        <v>15338.68183</v>
      </c>
      <c r="L20" s="41">
        <v>26397.098999999998</v>
      </c>
      <c r="M20" s="41">
        <v>26854.86</v>
      </c>
      <c r="N20" s="41">
        <v>19853.374329999999</v>
      </c>
      <c r="O20" s="41">
        <v>23134.698639999999</v>
      </c>
      <c r="P20" s="26">
        <v>514598.62975000002</v>
      </c>
      <c r="Q20" s="34"/>
      <c r="R20" s="34"/>
      <c r="S20" s="34"/>
      <c r="T20" s="34"/>
    </row>
    <row r="22" spans="1:20" x14ac:dyDescent="0.3">
      <c r="A22" s="37" t="s">
        <v>30</v>
      </c>
      <c r="B22" s="36">
        <f>Учреждения!B58+'Муниципальные районы'!P20</f>
        <v>2210991.1107899998</v>
      </c>
    </row>
    <row r="23" spans="1:20" ht="32.25" customHeight="1" x14ac:dyDescent="0.3">
      <c r="A23" s="37" t="str">
        <f>CONCATENATE("Остатки бюджетных средств на ",C2,"г.")</f>
        <v>Остатки бюджетных средств на 18.01.2019г.</v>
      </c>
      <c r="B23" s="36">
        <v>1149495.3999999999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2019-01-22T01:42:33Z</dcterms:modified>
</cp:coreProperties>
</file>