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Учреждения!$20:$21</definedName>
    <definedName name="_xlnm.Print_Area" localSheetId="1">'Муниципальные районы'!$A$1:$P$27</definedName>
    <definedName name="_xlnm.Print_Area" localSheetId="0">Учреждения!$A$1:$E$59</definedName>
  </definedNames>
  <calcPr calcId="162913" refMode="R1C1"/>
</workbook>
</file>

<file path=xl/calcChain.xml><?xml version="1.0" encoding="utf-8"?>
<calcChain xmlns="http://schemas.openxmlformats.org/spreadsheetml/2006/main">
  <c r="E18" i="1" l="1"/>
  <c r="E8" i="1" s="1"/>
  <c r="E9" i="1"/>
  <c r="E17" i="1"/>
  <c r="E11" i="1"/>
  <c r="E15" i="1"/>
  <c r="E16" i="1"/>
  <c r="E10" i="1"/>
  <c r="E14" i="1"/>
  <c r="E13" i="1"/>
  <c r="E12" i="1"/>
  <c r="B25" i="2"/>
  <c r="A2" i="2" l="1"/>
  <c r="B2" i="2" s="1"/>
  <c r="C2" i="2" s="1"/>
  <c r="A26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<sst xmlns="http://schemas.openxmlformats.org/spreadsheetml/2006/main" count="98" uniqueCount="97">
  <si>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</si>
  <si>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</si>
  <si>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</si>
  <si>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</si>
  <si>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</si>
  <si>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</si>
  <si>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</si>
  <si>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</si>
  <si>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</si>
  <si>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</si>
  <si>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</si>
  <si>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</si>
  <si>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</si>
  <si>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</si>
  <si>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</si>
  <si>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</si>
  <si>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</si>
  <si>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</si>
  <si>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</si>
  <si>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</si>
  <si>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</si>
  <si>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</si>
  <si>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</si>
  <si>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</si>
  <si>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</si>
  <si>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</si>
  <si>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</si>
  <si>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</si>
  <si>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</si>
  <si>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</si>
  <si>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</si>
  <si>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</si>
  <si>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</si>
  <si>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</si>
  <si>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</si>
  <si>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</si>
  <si>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</si>
  <si>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</si>
  <si>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</si>
  <si>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</si>
  <si>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</si>
  <si>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</si>
  <si>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</si>
  <si>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</si>
  <si>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</si>
  <si>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</si>
  <si>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</si>
  <si>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</si>
  <si>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</si>
  <si>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</si>
  <si>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</si>
  <si>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24.01.2019</t>
  </si>
  <si>
    <t>Законодательное Собрание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</si>
  <si>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</si>
  <si>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</si>
  <si>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</si>
  <si>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</si>
  <si>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</si>
  <si>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</si>
  <si>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</si>
  <si>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</si>
  <si>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</si>
  <si>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</si>
  <si>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</si>
  <si>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</si>
  <si>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</si>
  <si>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</si>
  <si>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</si>
  <si>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</si>
  <si>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</si>
  <si>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</si>
  <si>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</si>
  <si>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</si>
  <si>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</si>
  <si>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</si>
  <si>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</si>
  <si>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</si>
  <si>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</si>
  <si>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</si>
  <si>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</si>
  <si>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</si>
  <si>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</si>
  <si>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</si>
  <si>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</si>
  <si>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</si>
  <si>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</si>
  <si>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</si>
  <si>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ИТОГО</t>
  </si>
  <si>
    <t>18.01.2019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</si>
  <si>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</si>
  <si>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</si>
  <si>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 и иные цели</t>
  </si>
  <si>
    <t xml:space="preserve"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субъектов Российской Федерации </t>
  </si>
  <si>
    <t>Дотации бюджетам субъектов Российской Федерации на выравнивание бюджетной обеспеченности</t>
  </si>
  <si>
    <t>Субвенции бюджетам субъектов Российской Федерации на осуществление отдельных полномочий в области лесных отношений</t>
  </si>
  <si>
    <t xml:space="preserve">Возврат остатков субвенций на социальные выплаты безработным гражданам в соответствии с Законом Российской Федерации от 19 апреля 1991 года N 1032-1 "О занятости населения в Российской Федерации" из бюджетов внутригородских муниципальных образований городов федерального значения </t>
  </si>
  <si>
    <t xml:space="preserve">Возврат остатков субвенций на осуществление отдельных полномочий в области лесных отношений из бюджетов субъектов Российской Федерации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</si>
</sst>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topLeftCell="A31" zoomScaleNormal="100" zoomScaleSheetLayoutView="100" workbookViewId="0">
      <selection activeCell="E19" sqref="E1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88</v>
      </c>
      <c r="G1" s="32" t="str">
        <f>TEXT(F1,"[$-FC19]ДД ММММ")</f>
        <v>18 января</v>
      </c>
      <c r="H1" s="32" t="str">
        <f>TEXT(F1,"[$-FC19]ДД.ММ.ГГГ \г")</f>
        <v>18.01.2019 г</v>
      </c>
    </row>
    <row r="2" spans="1:9" ht="15.6" x14ac:dyDescent="0.3">
      <c r="A2" s="45" t="str">
        <f>CONCATENATE("с ",G1," по ",G2,"ода")</f>
        <v>с 18 января по 24 января 2019 года</v>
      </c>
      <c r="B2" s="45"/>
      <c r="C2" s="45"/>
      <c r="D2" s="45"/>
      <c r="E2" s="45"/>
      <c r="F2" s="31" t="s">
        <v>51</v>
      </c>
      <c r="G2" s="32" t="str">
        <f>TEXT(F2,"[$-FC19]ДД ММММ ГГГ \г")</f>
        <v>24 января 2019 г</v>
      </c>
      <c r="H2" s="32" t="str">
        <f>TEXT(F2,"[$-FC19]ДД.ММ.ГГГ \г")</f>
        <v>24.01.2019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18.01.2019 г.</v>
      </c>
      <c r="B5" s="47"/>
      <c r="C5" s="47"/>
      <c r="D5" s="48"/>
      <c r="E5" s="8">
        <v>1149495.3999999999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E18-E9</f>
        <v>289683.13513999991</v>
      </c>
    </row>
    <row r="9" spans="1:9" x14ac:dyDescent="0.3">
      <c r="A9" s="57" t="s">
        <v>4</v>
      </c>
      <c r="B9" s="56"/>
      <c r="C9" s="56"/>
      <c r="D9" s="56"/>
      <c r="E9" s="14">
        <f>SUM(E10:E17)</f>
        <v>3167595.3</v>
      </c>
    </row>
    <row r="10" spans="1:9" x14ac:dyDescent="0.3">
      <c r="A10" s="57" t="s">
        <v>89</v>
      </c>
      <c r="B10" s="56"/>
      <c r="C10" s="56"/>
      <c r="D10" s="56"/>
      <c r="E10" s="14">
        <f>602.8+6.9+4.4</f>
        <v>614.09999999999991</v>
      </c>
    </row>
    <row r="11" spans="1:9" ht="27.6" customHeight="1" x14ac:dyDescent="0.3">
      <c r="A11" s="57" t="s">
        <v>90</v>
      </c>
      <c r="B11" s="56"/>
      <c r="C11" s="56"/>
      <c r="D11" s="56"/>
      <c r="E11" s="14">
        <f>1640.9+237.8+628.2+856.9+52.4</f>
        <v>3416.2000000000003</v>
      </c>
    </row>
    <row r="12" spans="1:9" ht="30.6" customHeight="1" x14ac:dyDescent="0.3">
      <c r="A12" s="57" t="s">
        <v>91</v>
      </c>
      <c r="B12" s="56"/>
      <c r="C12" s="56"/>
      <c r="D12" s="56"/>
      <c r="E12" s="14">
        <f>45878</f>
        <v>45878</v>
      </c>
    </row>
    <row r="13" spans="1:9" ht="30.6" customHeight="1" x14ac:dyDescent="0.3">
      <c r="A13" s="57" t="s">
        <v>92</v>
      </c>
      <c r="B13" s="56"/>
      <c r="C13" s="56"/>
      <c r="D13" s="56"/>
      <c r="E13" s="14">
        <f>-661.4</f>
        <v>-661.4</v>
      </c>
    </row>
    <row r="14" spans="1:9" x14ac:dyDescent="0.3">
      <c r="A14" s="57" t="s">
        <v>93</v>
      </c>
      <c r="B14" s="56"/>
      <c r="C14" s="56"/>
      <c r="D14" s="56"/>
      <c r="E14" s="14">
        <f>3115709.4</f>
        <v>3115709.4</v>
      </c>
    </row>
    <row r="15" spans="1:9" ht="27.6" customHeight="1" x14ac:dyDescent="0.3">
      <c r="A15" s="57" t="s">
        <v>94</v>
      </c>
      <c r="B15" s="56"/>
      <c r="C15" s="56"/>
      <c r="D15" s="56"/>
      <c r="E15" s="14">
        <f>2555+25.1+106.9</f>
        <v>2687</v>
      </c>
    </row>
    <row r="16" spans="1:9" ht="43.8" customHeight="1" x14ac:dyDescent="0.3">
      <c r="A16" s="57" t="s">
        <v>95</v>
      </c>
      <c r="B16" s="56"/>
      <c r="C16" s="56"/>
      <c r="D16" s="56"/>
      <c r="E16" s="14">
        <f>-1</f>
        <v>-1</v>
      </c>
    </row>
    <row r="17" spans="1:5" ht="30" customHeight="1" x14ac:dyDescent="0.3">
      <c r="A17" s="57" t="s">
        <v>96</v>
      </c>
      <c r="B17" s="56"/>
      <c r="C17" s="56"/>
      <c r="D17" s="56"/>
      <c r="E17" s="14">
        <f>-45.5-1.5</f>
        <v>-47</v>
      </c>
    </row>
    <row r="18" spans="1:5" x14ac:dyDescent="0.3">
      <c r="A18" s="49" t="s">
        <v>5</v>
      </c>
      <c r="B18" s="50"/>
      <c r="C18" s="50"/>
      <c r="D18" s="50"/>
      <c r="E18" s="13">
        <f>'Муниципальные районы'!B26-Учреждения!E5+'Муниципальные районы'!B25</f>
        <v>3457278.4351399997</v>
      </c>
    </row>
    <row r="19" spans="1:5" x14ac:dyDescent="0.3">
      <c r="A19" s="15"/>
      <c r="B19" s="16"/>
      <c r="C19" s="16"/>
      <c r="D19" s="6"/>
      <c r="E19" s="17"/>
    </row>
    <row r="20" spans="1:5" x14ac:dyDescent="0.3">
      <c r="A20" s="51" t="s">
        <v>14</v>
      </c>
      <c r="B20" s="53" t="s">
        <v>6</v>
      </c>
      <c r="C20" s="54" t="s">
        <v>7</v>
      </c>
      <c r="D20" s="54"/>
      <c r="E20" s="54"/>
    </row>
    <row r="21" spans="1:5" ht="82.8" x14ac:dyDescent="0.3">
      <c r="A21" s="52"/>
      <c r="B21" s="53"/>
      <c r="C21" s="18" t="s">
        <v>8</v>
      </c>
      <c r="D21" s="18" t="s">
        <v>9</v>
      </c>
      <c r="E21" s="18" t="s">
        <v>10</v>
      </c>
    </row>
    <row r="22" spans="1:5" x14ac:dyDescent="0.3">
      <c r="A22" s="21" t="s">
        <v>52</v>
      </c>
      <c r="B22" s="19">
        <v>790.63706999999999</v>
      </c>
      <c r="C22" s="19"/>
      <c r="D22" s="19"/>
      <c r="E22" s="19"/>
    </row>
    <row r="23" spans="1:5" x14ac:dyDescent="0.3">
      <c r="A23" s="21" t="s">
        <v>53</v>
      </c>
      <c r="B23" s="19">
        <v>6819.8476799999999</v>
      </c>
      <c r="C23" s="19"/>
      <c r="D23" s="19"/>
      <c r="E23" s="19"/>
    </row>
    <row r="24" spans="1:5" x14ac:dyDescent="0.3">
      <c r="A24" s="21" t="s">
        <v>54</v>
      </c>
      <c r="B24" s="19">
        <v>5869.3677100000004</v>
      </c>
      <c r="C24" s="19"/>
      <c r="D24" s="19"/>
      <c r="E24" s="19"/>
    </row>
    <row r="25" spans="1:5" ht="27.6" x14ac:dyDescent="0.3">
      <c r="A25" s="21" t="s">
        <v>55</v>
      </c>
      <c r="B25" s="19">
        <v>1155.0665300000001</v>
      </c>
      <c r="C25" s="19">
        <v>932.14669000000004</v>
      </c>
      <c r="D25" s="19"/>
      <c r="E25" s="19"/>
    </row>
    <row r="26" spans="1:5" x14ac:dyDescent="0.3">
      <c r="A26" s="21" t="s">
        <v>56</v>
      </c>
      <c r="B26" s="19">
        <v>1850</v>
      </c>
      <c r="C26" s="19">
        <v>1300</v>
      </c>
      <c r="D26" s="19">
        <v>300</v>
      </c>
      <c r="E26" s="19"/>
    </row>
    <row r="27" spans="1:5" x14ac:dyDescent="0.3">
      <c r="A27" s="21" t="s">
        <v>57</v>
      </c>
      <c r="B27" s="19">
        <v>1000.16225</v>
      </c>
      <c r="C27" s="19">
        <v>1000</v>
      </c>
      <c r="D27" s="19"/>
      <c r="E27" s="19"/>
    </row>
    <row r="28" spans="1:5" ht="27.6" x14ac:dyDescent="0.3">
      <c r="A28" s="21" t="s">
        <v>58</v>
      </c>
      <c r="B28" s="19">
        <v>2703.83554</v>
      </c>
      <c r="C28" s="19">
        <v>1150</v>
      </c>
      <c r="D28" s="19">
        <v>347.3</v>
      </c>
      <c r="E28" s="19"/>
    </row>
    <row r="29" spans="1:5" x14ac:dyDescent="0.3">
      <c r="A29" s="21" t="s">
        <v>59</v>
      </c>
      <c r="B29" s="19">
        <v>1122.24</v>
      </c>
      <c r="C29" s="19">
        <v>1000</v>
      </c>
      <c r="D29" s="19"/>
      <c r="E29" s="19"/>
    </row>
    <row r="30" spans="1:5" x14ac:dyDescent="0.3">
      <c r="A30" s="21" t="s">
        <v>60</v>
      </c>
      <c r="B30" s="19">
        <v>11214.72</v>
      </c>
      <c r="C30" s="19"/>
      <c r="D30" s="19"/>
      <c r="E30" s="19"/>
    </row>
    <row r="31" spans="1:5" x14ac:dyDescent="0.3">
      <c r="A31" s="21" t="s">
        <v>61</v>
      </c>
      <c r="B31" s="19">
        <v>45336.009680000003</v>
      </c>
      <c r="C31" s="19"/>
      <c r="D31" s="19"/>
      <c r="E31" s="19"/>
    </row>
    <row r="32" spans="1:5" x14ac:dyDescent="0.3">
      <c r="A32" s="21" t="s">
        <v>62</v>
      </c>
      <c r="B32" s="19">
        <v>37834.153570000002</v>
      </c>
      <c r="C32" s="19">
        <v>3028.9169999999999</v>
      </c>
      <c r="D32" s="19">
        <v>1622.1120000000001</v>
      </c>
      <c r="E32" s="19">
        <v>3221.1442000000002</v>
      </c>
    </row>
    <row r="33" spans="1:5" x14ac:dyDescent="0.3">
      <c r="A33" s="21" t="s">
        <v>63</v>
      </c>
      <c r="B33" s="19">
        <v>94707.857839999997</v>
      </c>
      <c r="C33" s="19">
        <v>2750</v>
      </c>
      <c r="D33" s="19">
        <v>1784</v>
      </c>
      <c r="E33" s="19">
        <v>33272.628779999999</v>
      </c>
    </row>
    <row r="34" spans="1:5" ht="27.6" x14ac:dyDescent="0.3">
      <c r="A34" s="21" t="s">
        <v>64</v>
      </c>
      <c r="B34" s="19">
        <v>86423.672990000006</v>
      </c>
      <c r="C34" s="19">
        <v>62300</v>
      </c>
      <c r="D34" s="19"/>
      <c r="E34" s="19"/>
    </row>
    <row r="35" spans="1:5" x14ac:dyDescent="0.3">
      <c r="A35" s="21" t="s">
        <v>65</v>
      </c>
      <c r="B35" s="19">
        <v>1129.25</v>
      </c>
      <c r="C35" s="19">
        <v>1083</v>
      </c>
      <c r="D35" s="19"/>
      <c r="E35" s="19"/>
    </row>
    <row r="36" spans="1:5" x14ac:dyDescent="0.3">
      <c r="A36" s="21" t="s">
        <v>66</v>
      </c>
      <c r="B36" s="19">
        <v>910</v>
      </c>
      <c r="C36" s="19"/>
      <c r="D36" s="19"/>
      <c r="E36" s="19"/>
    </row>
    <row r="37" spans="1:5" x14ac:dyDescent="0.3">
      <c r="A37" s="21" t="s">
        <v>67</v>
      </c>
      <c r="B37" s="19">
        <v>91.916489999999996</v>
      </c>
      <c r="C37" s="19">
        <v>32.893880000000003</v>
      </c>
      <c r="D37" s="19"/>
      <c r="E37" s="19"/>
    </row>
    <row r="38" spans="1:5" x14ac:dyDescent="0.3">
      <c r="A38" s="21" t="s">
        <v>68</v>
      </c>
      <c r="B38" s="19">
        <v>254.56120000000001</v>
      </c>
      <c r="C38" s="19"/>
      <c r="D38" s="19"/>
      <c r="E38" s="19"/>
    </row>
    <row r="39" spans="1:5" ht="27.6" x14ac:dyDescent="0.3">
      <c r="A39" s="21" t="s">
        <v>69</v>
      </c>
      <c r="B39" s="19">
        <v>4007.694</v>
      </c>
      <c r="C39" s="19">
        <v>600</v>
      </c>
      <c r="D39" s="19"/>
      <c r="E39" s="19">
        <v>2020</v>
      </c>
    </row>
    <row r="40" spans="1:5" x14ac:dyDescent="0.3">
      <c r="A40" s="21" t="s">
        <v>70</v>
      </c>
      <c r="B40" s="19">
        <v>9739.7963600000003</v>
      </c>
      <c r="C40" s="19">
        <v>750</v>
      </c>
      <c r="D40" s="19">
        <v>500</v>
      </c>
      <c r="E40" s="19"/>
    </row>
    <row r="41" spans="1:5" x14ac:dyDescent="0.3">
      <c r="A41" s="21" t="s">
        <v>71</v>
      </c>
      <c r="B41" s="19">
        <v>34341.380190000003</v>
      </c>
      <c r="C41" s="19"/>
      <c r="D41" s="19"/>
      <c r="E41" s="19"/>
    </row>
    <row r="42" spans="1:5" x14ac:dyDescent="0.3">
      <c r="A42" s="21" t="s">
        <v>72</v>
      </c>
      <c r="B42" s="19">
        <v>850</v>
      </c>
      <c r="C42" s="19"/>
      <c r="D42" s="19"/>
      <c r="E42" s="19"/>
    </row>
    <row r="43" spans="1:5" x14ac:dyDescent="0.3">
      <c r="A43" s="21" t="s">
        <v>73</v>
      </c>
      <c r="B43" s="19">
        <v>250</v>
      </c>
      <c r="C43" s="19"/>
      <c r="D43" s="19"/>
      <c r="E43" s="19"/>
    </row>
    <row r="44" spans="1:5" x14ac:dyDescent="0.3">
      <c r="A44" s="21" t="s">
        <v>74</v>
      </c>
      <c r="B44" s="19">
        <v>130.32123999999999</v>
      </c>
      <c r="C44" s="19">
        <v>92.321240000000003</v>
      </c>
      <c r="D44" s="19"/>
      <c r="E44" s="19"/>
    </row>
    <row r="45" spans="1:5" x14ac:dyDescent="0.3">
      <c r="A45" s="21" t="s">
        <v>75</v>
      </c>
      <c r="B45" s="19">
        <v>100</v>
      </c>
      <c r="C45" s="19">
        <v>100</v>
      </c>
      <c r="D45" s="19"/>
      <c r="E45" s="19"/>
    </row>
    <row r="46" spans="1:5" x14ac:dyDescent="0.3">
      <c r="A46" s="21" t="s">
        <v>76</v>
      </c>
      <c r="B46" s="19">
        <v>100.0157</v>
      </c>
      <c r="C46" s="19">
        <v>41.025700000000001</v>
      </c>
      <c r="D46" s="19"/>
      <c r="E46" s="19"/>
    </row>
    <row r="47" spans="1:5" x14ac:dyDescent="0.3">
      <c r="A47" s="21" t="s">
        <v>77</v>
      </c>
      <c r="B47" s="19">
        <v>314059.32378999999</v>
      </c>
      <c r="C47" s="19"/>
      <c r="D47" s="19"/>
      <c r="E47" s="19"/>
    </row>
    <row r="48" spans="1:5" x14ac:dyDescent="0.3">
      <c r="A48" s="21" t="s">
        <v>78</v>
      </c>
      <c r="B48" s="19">
        <v>340.08129000000002</v>
      </c>
      <c r="C48" s="19"/>
      <c r="D48" s="19"/>
      <c r="E48" s="19"/>
    </row>
    <row r="49" spans="1:5" x14ac:dyDescent="0.3">
      <c r="A49" s="21" t="s">
        <v>79</v>
      </c>
      <c r="B49" s="19">
        <v>312</v>
      </c>
      <c r="C49" s="19"/>
      <c r="D49" s="19"/>
      <c r="E49" s="19"/>
    </row>
    <row r="50" spans="1:5" x14ac:dyDescent="0.3">
      <c r="A50" s="21" t="s">
        <v>80</v>
      </c>
      <c r="B50" s="19">
        <v>343.18973999999997</v>
      </c>
      <c r="C50" s="19"/>
      <c r="D50" s="19"/>
      <c r="E50" s="19">
        <v>120</v>
      </c>
    </row>
    <row r="51" spans="1:5" x14ac:dyDescent="0.3">
      <c r="A51" s="21" t="s">
        <v>81</v>
      </c>
      <c r="B51" s="19">
        <v>316.14931000000001</v>
      </c>
      <c r="C51" s="19"/>
      <c r="D51" s="19"/>
      <c r="E51" s="19"/>
    </row>
    <row r="52" spans="1:5" x14ac:dyDescent="0.3">
      <c r="A52" s="21" t="s">
        <v>82</v>
      </c>
      <c r="B52" s="19">
        <v>152.87700000000001</v>
      </c>
      <c r="C52" s="19"/>
      <c r="D52" s="19"/>
      <c r="E52" s="19"/>
    </row>
    <row r="53" spans="1:5" x14ac:dyDescent="0.3">
      <c r="A53" s="21" t="s">
        <v>83</v>
      </c>
      <c r="B53" s="19">
        <v>3.3099099999999999</v>
      </c>
      <c r="C53" s="19"/>
      <c r="D53" s="19"/>
      <c r="E53" s="19"/>
    </row>
    <row r="54" spans="1:5" x14ac:dyDescent="0.3">
      <c r="A54" s="21" t="s">
        <v>84</v>
      </c>
      <c r="B54" s="19">
        <v>1.9141900000000001</v>
      </c>
      <c r="C54" s="19"/>
      <c r="D54" s="19"/>
      <c r="E54" s="19"/>
    </row>
    <row r="55" spans="1:5" x14ac:dyDescent="0.3">
      <c r="A55" s="21" t="s">
        <v>85</v>
      </c>
      <c r="B55" s="19">
        <v>149.86699999999999</v>
      </c>
      <c r="C55" s="19">
        <v>141.017</v>
      </c>
      <c r="D55" s="19"/>
      <c r="E55" s="19"/>
    </row>
    <row r="56" spans="1:5" x14ac:dyDescent="0.3">
      <c r="A56" s="21" t="s">
        <v>86</v>
      </c>
      <c r="B56" s="19">
        <v>2.4449999999999998</v>
      </c>
      <c r="C56" s="19"/>
      <c r="D56" s="19"/>
      <c r="E56" s="19"/>
    </row>
    <row r="57" spans="1:5" x14ac:dyDescent="0.3">
      <c r="A57" s="23" t="s">
        <v>87</v>
      </c>
      <c r="B57" s="20">
        <v>664413.66327000002</v>
      </c>
      <c r="C57" s="20">
        <v>76301.321509999994</v>
      </c>
      <c r="D57" s="20">
        <v>4553.4120000000003</v>
      </c>
      <c r="E57" s="20">
        <v>38633.772980000002</v>
      </c>
    </row>
  </sheetData>
  <mergeCells count="18">
    <mergeCell ref="A15:D15"/>
    <mergeCell ref="A16:D16"/>
    <mergeCell ref="A17:D17"/>
    <mergeCell ref="A1:E1"/>
    <mergeCell ref="A2:E2"/>
    <mergeCell ref="A5:D5"/>
    <mergeCell ref="A18:D18"/>
    <mergeCell ref="A20:A21"/>
    <mergeCell ref="B20:B21"/>
    <mergeCell ref="C20:E20"/>
    <mergeCell ref="A7:D7"/>
    <mergeCell ref="A8:D8"/>
    <mergeCell ref="A9:D9"/>
    <mergeCell ref="A10:D10"/>
    <mergeCell ref="A11:D11"/>
    <mergeCell ref="A12:D12"/>
    <mergeCell ref="A13:D13"/>
    <mergeCell ref="A14:D14"/>
  </mergeCells>
  <pageMargins left="0.70866141732283472" right="0.70866141732283472" top="0.34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topLeftCell="A19" zoomScaleNormal="100" zoomScaleSheetLayoutView="100" workbookViewId="0">
      <selection activeCell="B27" sqref="B27"/>
    </sheetView>
  </sheetViews>
  <sheetFormatPr defaultRowHeight="14.4" x14ac:dyDescent="0.3"/>
  <cols>
    <col min="1" max="1" width="38.33203125" customWidth="1"/>
    <col min="2" max="2" width="13.109375" customWidth="1"/>
    <col min="3" max="4" width="13.33203125" customWidth="1"/>
    <col min="5" max="5" width="13.109375" customWidth="1"/>
    <col min="6" max="8" width="13.44140625" customWidth="1"/>
    <col min="9" max="9" width="13.5546875" customWidth="1"/>
    <col min="10" max="10" width="12.6640625" customWidth="1"/>
    <col min="11" max="11" width="11" customWidth="1"/>
    <col min="12" max="13" width="13.109375" customWidth="1"/>
    <col min="14" max="14" width="13.21875" customWidth="1"/>
    <col min="15" max="15" width="13.6640625" customWidth="1"/>
    <col min="16" max="16" width="10.5546875" customWidth="1"/>
  </cols>
  <sheetData>
    <row r="1" spans="1:20" s="29" customFormat="1" ht="15.6" x14ac:dyDescent="0.3">
      <c r="A1" s="43" t="s">
        <v>51</v>
      </c>
      <c r="C1" s="30" t="s">
        <v>13</v>
      </c>
    </row>
    <row r="2" spans="1:20" x14ac:dyDescent="0.3">
      <c r="A2" s="38" t="str">
        <f>TEXT(EndData2,"[$-FC19]ДД.ММ.ГГГ")</f>
        <v>24.01.2019</v>
      </c>
      <c r="B2" s="38">
        <f>A2+1</f>
        <v>43490</v>
      </c>
      <c r="C2" s="44" t="str">
        <f>TEXT(B2,"[$-FC19]ДД.ММ.ГГГ")</f>
        <v>25.01.2019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/>
      <c r="D4" s="40"/>
      <c r="E4" s="40"/>
      <c r="F4" s="40"/>
      <c r="G4" s="40"/>
      <c r="H4" s="40"/>
      <c r="I4" s="40"/>
      <c r="J4" s="40">
        <v>1501.1659999999999</v>
      </c>
      <c r="K4" s="40">
        <v>199.5</v>
      </c>
      <c r="L4" s="40"/>
      <c r="M4" s="40"/>
      <c r="N4" s="40"/>
      <c r="O4" s="40"/>
      <c r="P4" s="26">
        <v>1700.6659999999999</v>
      </c>
      <c r="Q4" s="27"/>
      <c r="R4" s="27"/>
      <c r="S4" s="27"/>
      <c r="T4" s="27"/>
    </row>
    <row r="5" spans="1:20" ht="40.200000000000003" x14ac:dyDescent="0.3">
      <c r="A5" s="25" t="s">
        <v>32</v>
      </c>
      <c r="B5" s="40"/>
      <c r="C5" s="40">
        <v>22917.081999999999</v>
      </c>
      <c r="D5" s="40">
        <v>19052.831999999999</v>
      </c>
      <c r="E5" s="40"/>
      <c r="F5" s="40"/>
      <c r="G5" s="40">
        <v>23873.666700000002</v>
      </c>
      <c r="H5" s="40">
        <v>11000</v>
      </c>
      <c r="I5" s="40">
        <v>5000</v>
      </c>
      <c r="J5" s="40">
        <v>2125.5839999999998</v>
      </c>
      <c r="K5" s="40">
        <v>4983.9160000000002</v>
      </c>
      <c r="L5" s="40"/>
      <c r="M5" s="40">
        <v>7785</v>
      </c>
      <c r="N5" s="40">
        <v>15941.5</v>
      </c>
      <c r="O5" s="40">
        <v>15499.01</v>
      </c>
      <c r="P5" s="26">
        <v>128178.5907</v>
      </c>
      <c r="Q5" s="27"/>
      <c r="R5" s="27"/>
      <c r="S5" s="27"/>
      <c r="T5" s="27"/>
    </row>
    <row r="6" spans="1:20" ht="27" x14ac:dyDescent="0.3">
      <c r="A6" s="25" t="s">
        <v>33</v>
      </c>
      <c r="B6" s="40"/>
      <c r="C6" s="40">
        <v>295.83300000000003</v>
      </c>
      <c r="D6" s="40">
        <v>75</v>
      </c>
      <c r="E6" s="40"/>
      <c r="F6" s="40"/>
      <c r="G6" s="40"/>
      <c r="H6" s="40"/>
      <c r="I6" s="40"/>
      <c r="J6" s="40">
        <v>217.625</v>
      </c>
      <c r="K6" s="40"/>
      <c r="L6" s="40"/>
      <c r="M6" s="40"/>
      <c r="N6" s="40"/>
      <c r="O6" s="40"/>
      <c r="P6" s="26">
        <v>588.45799999999997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/>
      <c r="C7" s="40">
        <v>106233.11599999999</v>
      </c>
      <c r="D7" s="40">
        <v>22246</v>
      </c>
      <c r="E7" s="40"/>
      <c r="F7" s="40">
        <v>5373</v>
      </c>
      <c r="G7" s="40">
        <v>27732.25</v>
      </c>
      <c r="H7" s="40">
        <v>20000</v>
      </c>
      <c r="I7" s="40">
        <v>1000</v>
      </c>
      <c r="J7" s="40">
        <v>14322.770329999999</v>
      </c>
      <c r="K7" s="40">
        <v>4867.5829999999996</v>
      </c>
      <c r="L7" s="40"/>
      <c r="M7" s="40">
        <v>16427.25</v>
      </c>
      <c r="N7" s="40">
        <v>11948.94276</v>
      </c>
      <c r="O7" s="40">
        <v>18773.84</v>
      </c>
      <c r="P7" s="26">
        <v>248924.75208999999</v>
      </c>
      <c r="Q7" s="27"/>
      <c r="R7" s="27"/>
      <c r="S7" s="27"/>
      <c r="T7" s="27"/>
    </row>
    <row r="8" spans="1:20" ht="79.8" x14ac:dyDescent="0.3">
      <c r="A8" s="25" t="s">
        <v>35</v>
      </c>
      <c r="B8" s="40"/>
      <c r="C8" s="40">
        <v>4386.0829999999996</v>
      </c>
      <c r="D8" s="40">
        <v>652.75</v>
      </c>
      <c r="E8" s="40"/>
      <c r="F8" s="40">
        <v>166</v>
      </c>
      <c r="G8" s="40">
        <v>654.33333000000005</v>
      </c>
      <c r="H8" s="40">
        <v>200</v>
      </c>
      <c r="I8" s="40">
        <v>50</v>
      </c>
      <c r="J8" s="40"/>
      <c r="K8" s="40"/>
      <c r="L8" s="40">
        <v>265.58332999999999</v>
      </c>
      <c r="M8" s="40">
        <v>247.75</v>
      </c>
      <c r="N8" s="40">
        <v>246.33332999999999</v>
      </c>
      <c r="O8" s="40">
        <v>136.67400000000001</v>
      </c>
      <c r="P8" s="26">
        <v>7005.5069899999999</v>
      </c>
      <c r="Q8" s="27"/>
      <c r="R8" s="27"/>
      <c r="S8" s="27"/>
      <c r="T8" s="27"/>
    </row>
    <row r="9" spans="1:20" ht="79.8" x14ac:dyDescent="0.3">
      <c r="A9" s="25" t="s">
        <v>36</v>
      </c>
      <c r="B9" s="40"/>
      <c r="C9" s="40">
        <v>268.66699999999997</v>
      </c>
      <c r="D9" s="40">
        <v>179.166</v>
      </c>
      <c r="E9" s="40"/>
      <c r="F9" s="40">
        <v>74.5</v>
      </c>
      <c r="G9" s="40">
        <v>89.583330000000004</v>
      </c>
      <c r="H9" s="40">
        <v>99.062780000000004</v>
      </c>
      <c r="I9" s="40">
        <v>90</v>
      </c>
      <c r="J9" s="40">
        <v>80.415999999999997</v>
      </c>
      <c r="K9" s="40">
        <v>132.24600000000001</v>
      </c>
      <c r="L9" s="40">
        <v>206.94</v>
      </c>
      <c r="M9" s="40">
        <v>39</v>
      </c>
      <c r="N9" s="40">
        <v>84.664000000000001</v>
      </c>
      <c r="O9" s="40">
        <v>82.643249999999995</v>
      </c>
      <c r="P9" s="26">
        <v>1426.8883599999999</v>
      </c>
      <c r="Q9" s="27"/>
      <c r="R9" s="27"/>
      <c r="S9" s="27"/>
      <c r="T9" s="27"/>
    </row>
    <row r="10" spans="1:20" ht="79.8" x14ac:dyDescent="0.3">
      <c r="A10" s="25" t="s">
        <v>37</v>
      </c>
      <c r="B10" s="40">
        <v>2738.1655700000001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>
        <v>50</v>
      </c>
      <c r="O10" s="40"/>
      <c r="P10" s="26">
        <v>2788.1655700000001</v>
      </c>
      <c r="Q10" s="27"/>
      <c r="R10" s="27"/>
      <c r="S10" s="27"/>
      <c r="T10" s="27"/>
    </row>
    <row r="11" spans="1:20" ht="106.2" x14ac:dyDescent="0.3">
      <c r="A11" s="25" t="s">
        <v>38</v>
      </c>
      <c r="B11" s="40"/>
      <c r="C11" s="40">
        <v>2170.3000000000002</v>
      </c>
      <c r="D11" s="40">
        <v>186.42400000000001</v>
      </c>
      <c r="E11" s="40"/>
      <c r="F11" s="40"/>
      <c r="G11" s="40"/>
      <c r="H11" s="40"/>
      <c r="I11" s="40"/>
      <c r="J11" s="40">
        <v>100</v>
      </c>
      <c r="K11" s="40"/>
      <c r="L11" s="40"/>
      <c r="M11" s="40"/>
      <c r="N11" s="40"/>
      <c r="O11" s="40"/>
      <c r="P11" s="26">
        <v>2456.7240000000002</v>
      </c>
      <c r="Q11" s="27"/>
      <c r="R11" s="27"/>
      <c r="S11" s="27"/>
      <c r="T11" s="27"/>
    </row>
    <row r="12" spans="1:20" ht="93" x14ac:dyDescent="0.3">
      <c r="A12" s="25" t="s">
        <v>39</v>
      </c>
      <c r="B12" s="40"/>
      <c r="C12" s="40">
        <v>4873.75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6">
        <v>4873.75</v>
      </c>
      <c r="Q12" s="27"/>
      <c r="R12" s="27"/>
      <c r="S12" s="27"/>
      <c r="T12" s="27"/>
    </row>
    <row r="13" spans="1:20" ht="159" x14ac:dyDescent="0.3">
      <c r="A13" s="25" t="s">
        <v>40</v>
      </c>
      <c r="B13" s="40">
        <v>175970.36376000001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>
        <v>5400</v>
      </c>
      <c r="O13" s="40"/>
      <c r="P13" s="26">
        <v>181370.36376000001</v>
      </c>
      <c r="Q13" s="27"/>
      <c r="R13" s="27"/>
      <c r="S13" s="27"/>
      <c r="T13" s="27"/>
    </row>
    <row r="14" spans="1:20" ht="93" x14ac:dyDescent="0.3">
      <c r="A14" s="25" t="s">
        <v>41</v>
      </c>
      <c r="B14" s="40">
        <v>12695.139499999999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6">
        <v>12695.139499999999</v>
      </c>
      <c r="Q14" s="27"/>
      <c r="R14" s="27"/>
      <c r="S14" s="27"/>
      <c r="T14" s="27"/>
    </row>
    <row r="15" spans="1:20" ht="132.6" x14ac:dyDescent="0.3">
      <c r="A15" s="25" t="s">
        <v>42</v>
      </c>
      <c r="B15" s="40">
        <v>3.8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6">
        <v>3.8</v>
      </c>
      <c r="Q15" s="27"/>
      <c r="R15" s="27"/>
      <c r="S15" s="27"/>
      <c r="T15" s="27"/>
    </row>
    <row r="16" spans="1:20" ht="79.8" x14ac:dyDescent="0.3">
      <c r="A16" s="25" t="s">
        <v>43</v>
      </c>
      <c r="B16" s="40">
        <v>300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6">
        <v>300</v>
      </c>
      <c r="Q16" s="27"/>
      <c r="R16" s="27"/>
      <c r="S16" s="27"/>
      <c r="T16" s="27"/>
    </row>
    <row r="17" spans="1:20" ht="119.4" x14ac:dyDescent="0.3">
      <c r="A17" s="25" t="s">
        <v>44</v>
      </c>
      <c r="B17" s="40">
        <v>8732.85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26">
        <v>8732.85</v>
      </c>
      <c r="Q17" s="27"/>
      <c r="R17" s="27"/>
      <c r="S17" s="27"/>
      <c r="T17" s="27"/>
    </row>
    <row r="18" spans="1:20" ht="119.4" x14ac:dyDescent="0.3">
      <c r="A18" s="25" t="s">
        <v>45</v>
      </c>
      <c r="B18" s="40">
        <v>119408.60572000001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>
        <v>2812</v>
      </c>
      <c r="O18" s="40"/>
      <c r="P18" s="26">
        <v>122220.60572000001</v>
      </c>
      <c r="Q18" s="27"/>
      <c r="R18" s="27"/>
      <c r="S18" s="27"/>
      <c r="T18" s="27"/>
    </row>
    <row r="19" spans="1:20" ht="66.599999999999994" x14ac:dyDescent="0.3">
      <c r="A19" s="25" t="s">
        <v>46</v>
      </c>
      <c r="B19" s="40"/>
      <c r="C19" s="40">
        <v>7755.75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6">
        <v>7755.75</v>
      </c>
      <c r="Q19" s="27"/>
      <c r="R19" s="27"/>
      <c r="S19" s="27"/>
      <c r="T19" s="27"/>
    </row>
    <row r="20" spans="1:20" ht="93" x14ac:dyDescent="0.3">
      <c r="A20" s="25" t="s">
        <v>47</v>
      </c>
      <c r="B20" s="40">
        <v>2519.4171799999999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>
        <v>30</v>
      </c>
      <c r="O20" s="40"/>
      <c r="P20" s="26">
        <v>2549.4171799999999</v>
      </c>
      <c r="Q20" s="27"/>
      <c r="R20" s="27"/>
      <c r="S20" s="27"/>
      <c r="T20" s="27"/>
    </row>
    <row r="21" spans="1:20" ht="79.8" x14ac:dyDescent="0.3">
      <c r="A21" s="25" t="s">
        <v>48</v>
      </c>
      <c r="B21" s="40"/>
      <c r="C21" s="40">
        <v>422.19400000000002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6">
        <v>422.19400000000002</v>
      </c>
      <c r="Q21" s="27"/>
      <c r="R21" s="27"/>
      <c r="S21" s="27"/>
      <c r="T21" s="27"/>
    </row>
    <row r="22" spans="1:20" ht="40.200000000000003" x14ac:dyDescent="0.3">
      <c r="A22" s="25" t="s">
        <v>49</v>
      </c>
      <c r="B22" s="40"/>
      <c r="C22" s="40"/>
      <c r="D22" s="40">
        <v>386.5</v>
      </c>
      <c r="E22" s="40">
        <v>159.69999999999999</v>
      </c>
      <c r="F22" s="40">
        <v>66.849999999999994</v>
      </c>
      <c r="G22" s="40">
        <v>268.89999999999998</v>
      </c>
      <c r="H22" s="40">
        <v>111.22499999999999</v>
      </c>
      <c r="I22" s="40">
        <v>24.225000000000001</v>
      </c>
      <c r="J22" s="40">
        <v>569.70000000000005</v>
      </c>
      <c r="K22" s="40">
        <v>76.275000000000006</v>
      </c>
      <c r="L22" s="40">
        <v>153.94999999999999</v>
      </c>
      <c r="M22" s="40">
        <v>161.4</v>
      </c>
      <c r="N22" s="40">
        <v>138.47499999999999</v>
      </c>
      <c r="O22" s="40">
        <v>58.05</v>
      </c>
      <c r="P22" s="26">
        <v>2175.25</v>
      </c>
      <c r="Q22" s="27"/>
      <c r="R22" s="27"/>
      <c r="S22" s="27"/>
      <c r="T22" s="27"/>
    </row>
    <row r="23" spans="1:20" x14ac:dyDescent="0.3">
      <c r="A23" s="33" t="s">
        <v>50</v>
      </c>
      <c r="B23" s="41">
        <v>322368.34172999999</v>
      </c>
      <c r="C23" s="41">
        <v>149322.77499999999</v>
      </c>
      <c r="D23" s="41">
        <v>42778.671999999999</v>
      </c>
      <c r="E23" s="41">
        <v>159.69999999999999</v>
      </c>
      <c r="F23" s="41">
        <v>5680.35</v>
      </c>
      <c r="G23" s="41">
        <v>52618.733359999998</v>
      </c>
      <c r="H23" s="41">
        <v>31410.287779999999</v>
      </c>
      <c r="I23" s="41">
        <v>6164.2250000000004</v>
      </c>
      <c r="J23" s="41">
        <v>18917.261330000001</v>
      </c>
      <c r="K23" s="41">
        <v>10259.52</v>
      </c>
      <c r="L23" s="41">
        <v>626.47333000000003</v>
      </c>
      <c r="M23" s="41">
        <v>24660.400000000001</v>
      </c>
      <c r="N23" s="41">
        <v>36651.915090000002</v>
      </c>
      <c r="O23" s="41">
        <v>34550.217250000002</v>
      </c>
      <c r="P23" s="26">
        <v>736168.87187000003</v>
      </c>
      <c r="Q23" s="34"/>
      <c r="R23" s="34"/>
      <c r="S23" s="34"/>
      <c r="T23" s="34"/>
    </row>
    <row r="25" spans="1:20" x14ac:dyDescent="0.3">
      <c r="A25" s="37" t="s">
        <v>30</v>
      </c>
      <c r="B25" s="36">
        <f>Учреждения!B57+'Муниципальные районы'!P23</f>
        <v>1400582.5351400001</v>
      </c>
    </row>
    <row r="26" spans="1:20" ht="32.25" customHeight="1" x14ac:dyDescent="0.3">
      <c r="A26" s="37" t="str">
        <f>CONCATENATE("Остатки бюджетных средств на ",C2,"г.")</f>
        <v>Остатки бюджетных средств на 25.01.2019г.</v>
      </c>
      <c r="B26" s="36">
        <v>3206191.3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2019-01-29T02:04:03Z</dcterms:modified>
</cp:coreProperties>
</file>