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055" activeTab="2"/>
  </bookViews>
  <sheets>
    <sheet name="2024" sheetId="1" r:id="rId1"/>
    <sheet name="2025" sheetId="2" r:id="rId2"/>
    <sheet name="2026" sheetId="3" r:id="rId3"/>
  </sheets>
  <definedNames/>
  <calcPr fullCalcOnLoad="1"/>
</workbook>
</file>

<file path=xl/sharedStrings.xml><?xml version="1.0" encoding="utf-8"?>
<sst xmlns="http://schemas.openxmlformats.org/spreadsheetml/2006/main" count="150" uniqueCount="33">
  <si>
    <t>№  п/п</t>
  </si>
  <si>
    <t>Наименование потребителя</t>
  </si>
  <si>
    <t>Договор</t>
  </si>
  <si>
    <t>Поставщик услуг</t>
  </si>
  <si>
    <t>Тариф за 1 квт/ч,1Гкал.,1 куб.м.,( в руб.с учетом НДС)</t>
  </si>
  <si>
    <t>Лимиты потребления тыс.квт/ч.,Гкал.,куб.м.</t>
  </si>
  <si>
    <t>Сумма (руб.)</t>
  </si>
  <si>
    <t>электроэнергия</t>
  </si>
  <si>
    <t>МКУ Администрация МО СП "село Карага"</t>
  </si>
  <si>
    <t>МБУК "Карагинский сельский дом культуры"</t>
  </si>
  <si>
    <t>МКУ Администрация МО СП "село Карага" (здание гаража)</t>
  </si>
  <si>
    <t>МКУ Администрация МО СП "село Карага"  (здание ДШИ)</t>
  </si>
  <si>
    <t>Итого</t>
  </si>
  <si>
    <t>тепловая энергия</t>
  </si>
  <si>
    <t>МКУ Администрация МО СП "село Карага" (здание ДШИ)</t>
  </si>
  <si>
    <t xml:space="preserve">Итого </t>
  </si>
  <si>
    <t>водоснабжение</t>
  </si>
  <si>
    <t>Итого:</t>
  </si>
  <si>
    <t>Всего</t>
  </si>
  <si>
    <t>МУП "Оссорское ЖКХ"</t>
  </si>
  <si>
    <t>АО "Оссора"</t>
  </si>
  <si>
    <t>Лимиты потребления коммунальных услуг бюджетными учреждениями сельского поселения "село Карага" на 2024 г.</t>
  </si>
  <si>
    <t>с 01.01.2024 по 30.06.2024</t>
  </si>
  <si>
    <t>с 01.07.2024 по 31.12.2024</t>
  </si>
  <si>
    <t>с 01.01.2025 по 30.06.2025</t>
  </si>
  <si>
    <t>с 01.07.2025 по 31.12.2025</t>
  </si>
  <si>
    <t>Лимиты потребления коммунальных услуг бюджетными учреждениями сельского поселения "село Карага" на 2025 г.</t>
  </si>
  <si>
    <t xml:space="preserve">Приложение 1                                                             к Постановлению администрации                                     МО СП "с.Карага" от 21.08.2023 № 39 </t>
  </si>
  <si>
    <t xml:space="preserve">Приложение 2                                                             к Постановлению администрации                                     МО СП "с.Карага" от 21.08.2023 № 39 </t>
  </si>
  <si>
    <t>Приложение 3                                                             к Постановлению администрации                                     МО СП "с.Карага" от 21.08.2023 № 39</t>
  </si>
  <si>
    <t>Лимиты потребления коммунальных услуг бюджетными учреждениями сельского поселения "село Карага" на 2026 г.</t>
  </si>
  <si>
    <t>с 01.01.2026 по 30.06.2026</t>
  </si>
  <si>
    <t>с 01.07.2026 по 31.12.2026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</si>
</sst>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wrapText="1"/>
    </xf>
    <xf numFmtId="2" fontId="40" fillId="33" borderId="10" xfId="0" applyNumberFormat="1" applyFont="1" applyFill="1" applyBorder="1" applyAlignment="1">
      <alignment wrapText="1"/>
    </xf>
    <xf numFmtId="172" fontId="40" fillId="33" borderId="10" xfId="0" applyNumberFormat="1" applyFont="1" applyFill="1" applyBorder="1" applyAlignment="1">
      <alignment wrapText="1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2" fontId="41" fillId="33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172" fontId="41" fillId="33" borderId="10" xfId="0" applyNumberFormat="1" applyFont="1" applyFill="1" applyBorder="1" applyAlignment="1">
      <alignment wrapText="1"/>
    </xf>
    <xf numFmtId="2" fontId="40" fillId="33" borderId="10" xfId="0" applyNumberFormat="1" applyFont="1" applyFill="1" applyBorder="1" applyAlignment="1">
      <alignment/>
    </xf>
    <xf numFmtId="2" fontId="42" fillId="33" borderId="10" xfId="0" applyNumberFormat="1" applyFont="1" applyFill="1" applyBorder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2" fontId="39" fillId="0" borderId="0" xfId="0" applyNumberFormat="1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wrapText="1"/>
    </xf>
    <xf numFmtId="0" fontId="40" fillId="0" borderId="0" xfId="0" applyFont="1" applyAlignment="1">
      <alignment horizontal="left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zoomScalePageLayoutView="0" workbookViewId="0" topLeftCell="A5">
      <selection activeCell="H20" sqref="H20:H23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7.7109375" style="1" customWidth="1"/>
    <col min="4" max="4" width="22.57421875" style="1" customWidth="1"/>
    <col min="5" max="5" width="12.8515625" style="1" customWidth="1"/>
    <col min="6" max="6" width="10.57421875" style="1" customWidth="1"/>
    <col min="7" max="7" width="14.421875" style="1" customWidth="1"/>
    <col min="8" max="8" width="12.7109375" style="1" customWidth="1"/>
    <col min="9" max="9" width="10.140625" style="1" customWidth="1"/>
    <col min="10" max="10" width="15.00390625" style="1" customWidth="1"/>
    <col min="11" max="11" width="9.140625" style="1" customWidth="1"/>
    <col min="12" max="12" width="10.421875" style="1" bestFit="1" customWidth="1"/>
    <col min="13" max="13" width="9.421875" style="1" bestFit="1" customWidth="1"/>
    <col min="14" max="16384" width="9.140625" style="1" customWidth="1"/>
  </cols>
  <sheetData>
    <row r="1" ht="15" hidden="1"/>
    <row r="2" spans="5:10" ht="38.25" customHeight="1">
      <c r="E2" s="2"/>
      <c r="F2" s="20"/>
      <c r="G2" s="20"/>
      <c r="H2" s="24" t="s">
        <v>27</v>
      </c>
      <c r="I2" s="24"/>
      <c r="J2" s="24"/>
    </row>
    <row r="3" spans="5:7" ht="30" customHeight="1">
      <c r="E3" s="2"/>
      <c r="F3" s="3"/>
      <c r="G3" s="3"/>
    </row>
    <row r="4" spans="1:10" ht="15.75">
      <c r="A4" s="25" t="s">
        <v>21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ht="90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4" t="s">
        <v>6</v>
      </c>
    </row>
    <row r="7" spans="1:10" ht="15">
      <c r="A7" s="22" t="s">
        <v>7</v>
      </c>
      <c r="B7" s="22"/>
      <c r="C7" s="22"/>
      <c r="D7" s="22"/>
      <c r="E7" s="22" t="s">
        <v>22</v>
      </c>
      <c r="F7" s="22"/>
      <c r="G7" s="22"/>
      <c r="H7" s="22" t="s">
        <v>23</v>
      </c>
      <c r="I7" s="22"/>
      <c r="J7" s="22"/>
    </row>
    <row r="8" spans="1:10" ht="26.25">
      <c r="A8" s="6">
        <v>1</v>
      </c>
      <c r="B8" s="6" t="s">
        <v>8</v>
      </c>
      <c r="C8" s="6"/>
      <c r="D8" s="6" t="s">
        <v>20</v>
      </c>
      <c r="E8" s="8">
        <v>22.665</v>
      </c>
      <c r="F8" s="6">
        <v>3.295</v>
      </c>
      <c r="G8" s="7">
        <f>(E8*F8)*1000</f>
        <v>74681.175</v>
      </c>
      <c r="H8" s="8">
        <v>31.391</v>
      </c>
      <c r="I8" s="6">
        <v>3.295</v>
      </c>
      <c r="J8" s="7">
        <f>(H8*I8)*1000</f>
        <v>103433.34499999999</v>
      </c>
    </row>
    <row r="9" spans="1:13" ht="26.25">
      <c r="A9" s="6">
        <v>2</v>
      </c>
      <c r="B9" s="6" t="s">
        <v>9</v>
      </c>
      <c r="C9" s="6"/>
      <c r="D9" s="6" t="s">
        <v>20</v>
      </c>
      <c r="E9" s="8">
        <v>22.665</v>
      </c>
      <c r="F9" s="6">
        <v>1</v>
      </c>
      <c r="G9" s="7">
        <f>(E9*F9)*1000</f>
        <v>22665</v>
      </c>
      <c r="H9" s="8">
        <v>31.391</v>
      </c>
      <c r="I9" s="6">
        <v>1</v>
      </c>
      <c r="J9" s="7">
        <f>(H9*I9)*1000</f>
        <v>31391</v>
      </c>
      <c r="L9" s="21"/>
      <c r="M9" s="21"/>
    </row>
    <row r="10" spans="1:12" ht="26.25">
      <c r="A10" s="6">
        <v>3</v>
      </c>
      <c r="B10" s="6" t="s">
        <v>10</v>
      </c>
      <c r="C10" s="6"/>
      <c r="D10" s="6" t="s">
        <v>20</v>
      </c>
      <c r="E10" s="8">
        <v>22.665</v>
      </c>
      <c r="F10" s="6">
        <v>0.345</v>
      </c>
      <c r="G10" s="7">
        <f>(E10*F10)*1000</f>
        <v>7819.424999999999</v>
      </c>
      <c r="H10" s="8">
        <v>31.391</v>
      </c>
      <c r="I10" s="6">
        <v>0.345</v>
      </c>
      <c r="J10" s="7">
        <f>(H10*I10)*1000</f>
        <v>10829.894999999999</v>
      </c>
      <c r="L10" s="21"/>
    </row>
    <row r="11" spans="1:10" ht="26.25" hidden="1">
      <c r="A11" s="6">
        <v>4</v>
      </c>
      <c r="B11" s="6" t="s">
        <v>11</v>
      </c>
      <c r="C11" s="6"/>
      <c r="D11" s="6" t="s">
        <v>19</v>
      </c>
      <c r="E11" s="6">
        <v>8.122</v>
      </c>
      <c r="F11" s="6">
        <v>0.71</v>
      </c>
      <c r="G11" s="7">
        <f>(E11*F11)*1000</f>
        <v>5766.62</v>
      </c>
      <c r="H11" s="8"/>
      <c r="I11" s="6"/>
      <c r="J11" s="7"/>
    </row>
    <row r="12" spans="1:12" ht="15">
      <c r="A12" s="6"/>
      <c r="B12" s="6" t="s">
        <v>12</v>
      </c>
      <c r="C12" s="6"/>
      <c r="D12" s="6"/>
      <c r="E12" s="6"/>
      <c r="F12" s="9">
        <f>SUM(F8:F10)</f>
        <v>4.64</v>
      </c>
      <c r="G12" s="10">
        <f>SUM(G8:G10)</f>
        <v>105165.6</v>
      </c>
      <c r="H12" s="9"/>
      <c r="I12" s="9">
        <f>I8+I9+I10</f>
        <v>4.64</v>
      </c>
      <c r="J12" s="10">
        <f>J8+J9+J10</f>
        <v>145654.23999999996</v>
      </c>
      <c r="L12" s="21"/>
    </row>
    <row r="13" spans="1:12" ht="15" customHeight="1">
      <c r="A13" s="23" t="s">
        <v>13</v>
      </c>
      <c r="B13" s="23"/>
      <c r="C13" s="23"/>
      <c r="D13" s="23"/>
      <c r="E13" s="22" t="s">
        <v>22</v>
      </c>
      <c r="F13" s="22"/>
      <c r="G13" s="22"/>
      <c r="H13" s="22" t="s">
        <v>23</v>
      </c>
      <c r="I13" s="22"/>
      <c r="J13" s="22"/>
      <c r="L13" s="21"/>
    </row>
    <row r="14" spans="1:10" ht="26.25">
      <c r="A14" s="6">
        <v>1</v>
      </c>
      <c r="B14" s="6" t="s">
        <v>8</v>
      </c>
      <c r="C14" s="6"/>
      <c r="D14" s="6" t="s">
        <v>20</v>
      </c>
      <c r="E14" s="6">
        <v>14635.51</v>
      </c>
      <c r="F14" s="6">
        <v>66.19</v>
      </c>
      <c r="G14" s="7">
        <f>E14*F14</f>
        <v>968724.4069</v>
      </c>
      <c r="H14" s="6">
        <v>16830.84</v>
      </c>
      <c r="I14" s="6">
        <v>36.15</v>
      </c>
      <c r="J14" s="7">
        <f>H14*I14</f>
        <v>608434.866</v>
      </c>
    </row>
    <row r="15" spans="1:10" ht="26.25">
      <c r="A15" s="6">
        <v>2</v>
      </c>
      <c r="B15" s="6" t="s">
        <v>9</v>
      </c>
      <c r="C15" s="6"/>
      <c r="D15" s="6" t="s">
        <v>20</v>
      </c>
      <c r="E15" s="6">
        <v>14635.51</v>
      </c>
      <c r="F15" s="6">
        <v>81.12</v>
      </c>
      <c r="G15" s="7">
        <f>E15*F15</f>
        <v>1187232.5712000001</v>
      </c>
      <c r="H15" s="6">
        <v>16830.84</v>
      </c>
      <c r="I15" s="6">
        <v>46.85</v>
      </c>
      <c r="J15" s="7">
        <f>H15*I15</f>
        <v>788524.854</v>
      </c>
    </row>
    <row r="16" spans="1:10" ht="26.25" hidden="1">
      <c r="A16" s="6">
        <v>3</v>
      </c>
      <c r="B16" s="6" t="s">
        <v>14</v>
      </c>
      <c r="C16" s="6"/>
      <c r="D16" s="6" t="s">
        <v>20</v>
      </c>
      <c r="E16" s="6">
        <v>15194.332</v>
      </c>
      <c r="F16" s="6">
        <f>10.94-1.132</f>
        <v>9.808</v>
      </c>
      <c r="G16" s="7">
        <f>E16*F16</f>
        <v>149026.008256</v>
      </c>
      <c r="H16" s="6">
        <v>15194.332</v>
      </c>
      <c r="I16" s="6">
        <f>10.94-1.132</f>
        <v>9.808</v>
      </c>
      <c r="J16" s="7">
        <f>H16*I16</f>
        <v>149026.008256</v>
      </c>
    </row>
    <row r="17" spans="1:10" ht="26.25">
      <c r="A17" s="6">
        <v>4</v>
      </c>
      <c r="B17" s="6" t="s">
        <v>10</v>
      </c>
      <c r="C17" s="6"/>
      <c r="D17" s="6" t="s">
        <v>20</v>
      </c>
      <c r="E17" s="6">
        <v>14635.51</v>
      </c>
      <c r="F17" s="6">
        <v>15.63</v>
      </c>
      <c r="G17" s="7">
        <f>E17*F17</f>
        <v>228753.02130000002</v>
      </c>
      <c r="H17" s="6">
        <v>16830.84</v>
      </c>
      <c r="I17" s="6">
        <v>8.43</v>
      </c>
      <c r="J17" s="7">
        <f>H17*I17</f>
        <v>141883.9812</v>
      </c>
    </row>
    <row r="18" spans="1:10" ht="15">
      <c r="A18" s="6"/>
      <c r="B18" s="6" t="s">
        <v>15</v>
      </c>
      <c r="C18" s="6"/>
      <c r="D18" s="6"/>
      <c r="E18" s="6"/>
      <c r="F18" s="9">
        <f>F14+F15+F17</f>
        <v>162.94</v>
      </c>
      <c r="G18" s="10">
        <f>G14+G15+G17</f>
        <v>2384709.9994</v>
      </c>
      <c r="H18" s="9"/>
      <c r="I18" s="9">
        <f>I14+I15+I17</f>
        <v>91.43</v>
      </c>
      <c r="J18" s="10">
        <f>J14+J15+J17</f>
        <v>1538843.7012000002</v>
      </c>
    </row>
    <row r="19" spans="1:10" ht="15" customHeight="1">
      <c r="A19" s="23" t="s">
        <v>16</v>
      </c>
      <c r="B19" s="23"/>
      <c r="C19" s="23"/>
      <c r="D19" s="23"/>
      <c r="E19" s="22" t="s">
        <v>22</v>
      </c>
      <c r="F19" s="22"/>
      <c r="G19" s="22"/>
      <c r="H19" s="22" t="s">
        <v>23</v>
      </c>
      <c r="I19" s="22"/>
      <c r="J19" s="22"/>
    </row>
    <row r="20" spans="1:10" ht="26.25">
      <c r="A20" s="6">
        <v>1</v>
      </c>
      <c r="B20" s="6" t="s">
        <v>8</v>
      </c>
      <c r="C20" s="6"/>
      <c r="D20" s="6" t="s">
        <v>20</v>
      </c>
      <c r="E20" s="8">
        <v>207.99</v>
      </c>
      <c r="F20" s="6">
        <v>20.38</v>
      </c>
      <c r="G20" s="7">
        <f>E20*F20</f>
        <v>4238.8362</v>
      </c>
      <c r="H20" s="8">
        <v>232.948</v>
      </c>
      <c r="I20" s="6">
        <v>23.85</v>
      </c>
      <c r="J20" s="7">
        <f>H20*I20</f>
        <v>5555.809800000001</v>
      </c>
    </row>
    <row r="21" spans="1:13" ht="26.25">
      <c r="A21" s="6">
        <v>2</v>
      </c>
      <c r="B21" s="6" t="s">
        <v>9</v>
      </c>
      <c r="C21" s="6"/>
      <c r="D21" s="6" t="s">
        <v>20</v>
      </c>
      <c r="E21" s="8">
        <v>207.99</v>
      </c>
      <c r="F21" s="6">
        <v>18.06</v>
      </c>
      <c r="G21" s="7">
        <f>E21*F21</f>
        <v>3756.2994</v>
      </c>
      <c r="H21" s="8">
        <v>232.948</v>
      </c>
      <c r="I21" s="6">
        <v>18.06</v>
      </c>
      <c r="J21" s="7">
        <f>H21*I21</f>
        <v>4207.04088</v>
      </c>
      <c r="L21" s="21"/>
      <c r="M21" s="21"/>
    </row>
    <row r="22" spans="1:10" ht="26.25" hidden="1">
      <c r="A22" s="6">
        <v>3</v>
      </c>
      <c r="B22" s="6" t="s">
        <v>10</v>
      </c>
      <c r="C22" s="6"/>
      <c r="D22" s="6" t="s">
        <v>20</v>
      </c>
      <c r="E22" s="8">
        <v>167.37</v>
      </c>
      <c r="F22" s="6">
        <v>32.64</v>
      </c>
      <c r="G22" s="7">
        <f>E22*F22</f>
        <v>5462.9568</v>
      </c>
      <c r="H22" s="8">
        <v>167.37</v>
      </c>
      <c r="I22" s="6">
        <v>32.64</v>
      </c>
      <c r="J22" s="7">
        <f>H22*I22</f>
        <v>5462.9568</v>
      </c>
    </row>
    <row r="23" spans="1:10" ht="26.25">
      <c r="A23" s="6">
        <v>3</v>
      </c>
      <c r="B23" s="6" t="s">
        <v>10</v>
      </c>
      <c r="C23" s="6"/>
      <c r="D23" s="6" t="s">
        <v>20</v>
      </c>
      <c r="E23" s="8">
        <v>207.99</v>
      </c>
      <c r="F23" s="6">
        <v>32.64</v>
      </c>
      <c r="G23" s="7">
        <f>E23*F23</f>
        <v>6788.7936</v>
      </c>
      <c r="H23" s="8">
        <v>232.948</v>
      </c>
      <c r="I23" s="6">
        <v>32.64</v>
      </c>
      <c r="J23" s="7">
        <f>H23*I23</f>
        <v>7603.4227200000005</v>
      </c>
    </row>
    <row r="24" spans="1:10" ht="15">
      <c r="A24" s="6"/>
      <c r="B24" s="6" t="s">
        <v>12</v>
      </c>
      <c r="C24" s="6"/>
      <c r="D24" s="6"/>
      <c r="E24" s="11"/>
      <c r="F24" s="12">
        <f>F20+F21+F23</f>
        <v>71.08</v>
      </c>
      <c r="G24" s="13">
        <f>G20+G21+G23</f>
        <v>14783.929199999999</v>
      </c>
      <c r="H24" s="12"/>
      <c r="I24" s="12">
        <f>I20+I21+I23</f>
        <v>74.55</v>
      </c>
      <c r="J24" s="13">
        <f>J20+J21+J23</f>
        <v>17366.2734</v>
      </c>
    </row>
    <row r="25" spans="1:10" ht="15.75">
      <c r="A25" s="6"/>
      <c r="B25" s="14" t="s">
        <v>17</v>
      </c>
      <c r="C25" s="6"/>
      <c r="D25" s="6"/>
      <c r="E25" s="11"/>
      <c r="F25" s="11"/>
      <c r="G25" s="13">
        <f>G24+G18+G12</f>
        <v>2504659.5286000003</v>
      </c>
      <c r="H25" s="12"/>
      <c r="I25" s="12"/>
      <c r="J25" s="13">
        <f>J12+J18+J24</f>
        <v>1701864.2146000003</v>
      </c>
    </row>
    <row r="26" spans="1:10" ht="15.75">
      <c r="A26" s="6"/>
      <c r="B26" s="14" t="s">
        <v>18</v>
      </c>
      <c r="C26" s="6"/>
      <c r="D26" s="15"/>
      <c r="E26" s="11"/>
      <c r="F26" s="11"/>
      <c r="G26" s="16"/>
      <c r="H26" s="11"/>
      <c r="I26" s="11"/>
      <c r="J26" s="17">
        <f>G25+J25</f>
        <v>4206523.7432</v>
      </c>
    </row>
    <row r="27" spans="1:10" ht="15">
      <c r="A27" s="18"/>
      <c r="B27" s="18"/>
      <c r="C27" s="18"/>
      <c r="D27" s="18"/>
      <c r="E27" s="19"/>
      <c r="F27" s="19"/>
      <c r="G27" s="19"/>
      <c r="J27" s="1">
        <f>J26*1.04</f>
        <v>4374784.692928</v>
      </c>
    </row>
    <row r="28" spans="1:10" ht="15">
      <c r="A28" s="18"/>
      <c r="B28" s="18"/>
      <c r="C28" s="18"/>
      <c r="D28" s="18"/>
      <c r="E28" s="19"/>
      <c r="F28" s="19"/>
      <c r="G28" s="19"/>
      <c r="J28" s="1">
        <f>J27*1.04</f>
        <v>4549776.080645121</v>
      </c>
    </row>
    <row r="29" spans="1:7" ht="15">
      <c r="A29" s="18"/>
      <c r="B29" s="18"/>
      <c r="C29" s="18"/>
      <c r="D29" s="18"/>
      <c r="E29" s="19"/>
      <c r="F29" s="19"/>
      <c r="G29" s="19"/>
    </row>
    <row r="30" spans="1:7" ht="15">
      <c r="A30" s="18"/>
      <c r="B30" s="18"/>
      <c r="C30" s="18"/>
      <c r="D30" s="18"/>
      <c r="E30" s="19"/>
      <c r="F30" s="19"/>
      <c r="G30" s="19"/>
    </row>
  </sheetData>
  <sheetProtection/>
  <mergeCells count="11">
    <mergeCell ref="A13:D13"/>
    <mergeCell ref="E13:G13"/>
    <mergeCell ref="H13:J13"/>
    <mergeCell ref="A19:D19"/>
    <mergeCell ref="E19:G19"/>
    <mergeCell ref="H19:J19"/>
    <mergeCell ref="H2:J2"/>
    <mergeCell ref="A4:J4"/>
    <mergeCell ref="A7:D7"/>
    <mergeCell ref="E7:G7"/>
    <mergeCell ref="H7:J7"/>
  </mergeCells>
  <printOptions/>
  <pageMargins left="0.7086614173228347" right="0.27" top="0.45" bottom="0.46" header="0.31496062992125984" footer="0.31496062992125984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PageLayoutView="0" workbookViewId="0" topLeftCell="A5">
      <selection activeCell="H20" sqref="H20:H23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7.7109375" style="1" customWidth="1"/>
    <col min="4" max="4" width="22.57421875" style="1" customWidth="1"/>
    <col min="5" max="5" width="12.8515625" style="1" customWidth="1"/>
    <col min="6" max="6" width="10.57421875" style="1" customWidth="1"/>
    <col min="7" max="7" width="14.421875" style="1" customWidth="1"/>
    <col min="8" max="8" width="12.7109375" style="1" customWidth="1"/>
    <col min="9" max="9" width="10.140625" style="1" customWidth="1"/>
    <col min="10" max="10" width="15.00390625" style="1" customWidth="1"/>
    <col min="11" max="11" width="9.140625" style="1" customWidth="1"/>
    <col min="12" max="12" width="10.421875" style="1" bestFit="1" customWidth="1"/>
    <col min="13" max="16384" width="9.140625" style="1" customWidth="1"/>
  </cols>
  <sheetData>
    <row r="1" ht="15" hidden="1"/>
    <row r="2" spans="5:10" ht="41.25" customHeight="1">
      <c r="E2" s="2"/>
      <c r="F2" s="20"/>
      <c r="G2" s="20"/>
      <c r="H2" s="24" t="s">
        <v>28</v>
      </c>
      <c r="I2" s="24"/>
      <c r="J2" s="24"/>
    </row>
    <row r="3" spans="5:7" ht="30" customHeight="1">
      <c r="E3" s="2"/>
      <c r="F3" s="3"/>
      <c r="G3" s="3"/>
    </row>
    <row r="4" spans="1:10" ht="15.75">
      <c r="A4" s="25" t="s">
        <v>26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ht="90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4" t="s">
        <v>6</v>
      </c>
    </row>
    <row r="7" spans="1:10" ht="15">
      <c r="A7" s="22" t="s">
        <v>7</v>
      </c>
      <c r="B7" s="22"/>
      <c r="C7" s="22"/>
      <c r="D7" s="22"/>
      <c r="E7" s="22" t="s">
        <v>24</v>
      </c>
      <c r="F7" s="22"/>
      <c r="G7" s="22"/>
      <c r="H7" s="22" t="s">
        <v>25</v>
      </c>
      <c r="I7" s="22"/>
      <c r="J7" s="22"/>
    </row>
    <row r="8" spans="1:12" ht="26.25">
      <c r="A8" s="6">
        <v>1</v>
      </c>
      <c r="B8" s="6" t="s">
        <v>8</v>
      </c>
      <c r="C8" s="6"/>
      <c r="D8" s="6" t="s">
        <v>20</v>
      </c>
      <c r="E8" s="8">
        <v>31.391</v>
      </c>
      <c r="F8" s="6">
        <v>3.295</v>
      </c>
      <c r="G8" s="7">
        <f>(E8*F8)*1000</f>
        <v>103433.34499999999</v>
      </c>
      <c r="H8" s="8">
        <v>43.476</v>
      </c>
      <c r="I8" s="6">
        <v>3.295</v>
      </c>
      <c r="J8" s="7">
        <f>(H8*I8)*1000</f>
        <v>143253.42</v>
      </c>
      <c r="L8" s="21"/>
    </row>
    <row r="9" spans="1:10" ht="26.25">
      <c r="A9" s="6">
        <v>2</v>
      </c>
      <c r="B9" s="6" t="s">
        <v>9</v>
      </c>
      <c r="C9" s="6"/>
      <c r="D9" s="6" t="s">
        <v>20</v>
      </c>
      <c r="E9" s="8">
        <v>31.391</v>
      </c>
      <c r="F9" s="6">
        <v>1</v>
      </c>
      <c r="G9" s="7">
        <f>(E9*F9)*1000</f>
        <v>31391</v>
      </c>
      <c r="H9" s="8">
        <v>43.476</v>
      </c>
      <c r="I9" s="6">
        <v>1</v>
      </c>
      <c r="J9" s="7">
        <f>(H9*I9)*1000</f>
        <v>43476</v>
      </c>
    </row>
    <row r="10" spans="1:10" ht="26.25">
      <c r="A10" s="6">
        <v>3</v>
      </c>
      <c r="B10" s="6" t="s">
        <v>10</v>
      </c>
      <c r="C10" s="6"/>
      <c r="D10" s="6" t="s">
        <v>20</v>
      </c>
      <c r="E10" s="8">
        <v>31.391</v>
      </c>
      <c r="F10" s="6">
        <v>0.345</v>
      </c>
      <c r="G10" s="7">
        <f>(E10*F10)*1000</f>
        <v>10829.894999999999</v>
      </c>
      <c r="H10" s="8">
        <v>43.476</v>
      </c>
      <c r="I10" s="6">
        <v>0.345</v>
      </c>
      <c r="J10" s="7">
        <f>(H10*I10)*1000</f>
        <v>14999.22</v>
      </c>
    </row>
    <row r="11" spans="1:10" ht="26.25" hidden="1">
      <c r="A11" s="6">
        <v>4</v>
      </c>
      <c r="B11" s="6" t="s">
        <v>11</v>
      </c>
      <c r="C11" s="6"/>
      <c r="D11" s="6" t="s">
        <v>19</v>
      </c>
      <c r="E11" s="6">
        <v>8.122</v>
      </c>
      <c r="F11" s="6">
        <v>0.71</v>
      </c>
      <c r="G11" s="7">
        <f>(E11*F11)*1000</f>
        <v>5766.62</v>
      </c>
      <c r="H11" s="8"/>
      <c r="I11" s="6"/>
      <c r="J11" s="7"/>
    </row>
    <row r="12" spans="1:10" ht="15">
      <c r="A12" s="6"/>
      <c r="B12" s="6" t="s">
        <v>12</v>
      </c>
      <c r="C12" s="6"/>
      <c r="D12" s="6"/>
      <c r="E12" s="6"/>
      <c r="F12" s="9">
        <f>SUM(F8:F10)</f>
        <v>4.64</v>
      </c>
      <c r="G12" s="10">
        <f>SUM(G8:G10)</f>
        <v>145654.23999999996</v>
      </c>
      <c r="H12" s="9"/>
      <c r="I12" s="9">
        <f>I8+I9+I10</f>
        <v>4.64</v>
      </c>
      <c r="J12" s="10">
        <f>J8+J9+J10</f>
        <v>201728.64</v>
      </c>
    </row>
    <row r="13" spans="1:10" ht="15" customHeight="1">
      <c r="A13" s="23" t="s">
        <v>13</v>
      </c>
      <c r="B13" s="23"/>
      <c r="C13" s="23"/>
      <c r="D13" s="23"/>
      <c r="E13" s="22" t="s">
        <v>24</v>
      </c>
      <c r="F13" s="22"/>
      <c r="G13" s="22"/>
      <c r="H13" s="22" t="s">
        <v>25</v>
      </c>
      <c r="I13" s="22"/>
      <c r="J13" s="22"/>
    </row>
    <row r="14" spans="1:10" ht="26.25">
      <c r="A14" s="6">
        <v>1</v>
      </c>
      <c r="B14" s="6" t="s">
        <v>8</v>
      </c>
      <c r="C14" s="6"/>
      <c r="D14" s="6" t="s">
        <v>20</v>
      </c>
      <c r="E14" s="6">
        <v>16830.84</v>
      </c>
      <c r="F14" s="6">
        <v>66.19</v>
      </c>
      <c r="G14" s="7">
        <f>E14*F14</f>
        <v>1114033.2996</v>
      </c>
      <c r="H14" s="6">
        <v>19355.47</v>
      </c>
      <c r="I14" s="6">
        <v>36.15</v>
      </c>
      <c r="J14" s="7">
        <f>H14*I14</f>
        <v>699700.2405000001</v>
      </c>
    </row>
    <row r="15" spans="1:10" ht="26.25">
      <c r="A15" s="6">
        <v>2</v>
      </c>
      <c r="B15" s="6" t="s">
        <v>9</v>
      </c>
      <c r="C15" s="6"/>
      <c r="D15" s="6" t="s">
        <v>20</v>
      </c>
      <c r="E15" s="6">
        <v>16830.84</v>
      </c>
      <c r="F15" s="6">
        <v>81.12</v>
      </c>
      <c r="G15" s="7">
        <f>E15*F15</f>
        <v>1365317.7408</v>
      </c>
      <c r="H15" s="6">
        <v>19355.47</v>
      </c>
      <c r="I15" s="6">
        <v>46.85</v>
      </c>
      <c r="J15" s="7">
        <f>H15*I15</f>
        <v>906803.7695</v>
      </c>
    </row>
    <row r="16" spans="1:10" ht="26.25" hidden="1">
      <c r="A16" s="6">
        <v>3</v>
      </c>
      <c r="B16" s="6" t="s">
        <v>14</v>
      </c>
      <c r="C16" s="6"/>
      <c r="D16" s="6" t="s">
        <v>20</v>
      </c>
      <c r="E16" s="6">
        <v>15194.332</v>
      </c>
      <c r="F16" s="6">
        <f>10.94-1.132</f>
        <v>9.808</v>
      </c>
      <c r="G16" s="7">
        <f>E16*F16</f>
        <v>149026.008256</v>
      </c>
      <c r="H16" s="6">
        <v>15194.332</v>
      </c>
      <c r="I16" s="6">
        <f>10.94-1.132</f>
        <v>9.808</v>
      </c>
      <c r="J16" s="7">
        <f>H16*I16</f>
        <v>149026.008256</v>
      </c>
    </row>
    <row r="17" spans="1:10" ht="26.25">
      <c r="A17" s="6">
        <v>4</v>
      </c>
      <c r="B17" s="6" t="s">
        <v>10</v>
      </c>
      <c r="C17" s="6"/>
      <c r="D17" s="6" t="s">
        <v>20</v>
      </c>
      <c r="E17" s="6">
        <v>16830.84</v>
      </c>
      <c r="F17" s="6">
        <v>15.63</v>
      </c>
      <c r="G17" s="7">
        <f>E17*F17</f>
        <v>263066.0292</v>
      </c>
      <c r="H17" s="6">
        <v>19355.47</v>
      </c>
      <c r="I17" s="6">
        <v>8.43</v>
      </c>
      <c r="J17" s="7">
        <f>H17*I17</f>
        <v>163166.6121</v>
      </c>
    </row>
    <row r="18" spans="1:10" ht="15">
      <c r="A18" s="6"/>
      <c r="B18" s="6" t="s">
        <v>15</v>
      </c>
      <c r="C18" s="6"/>
      <c r="D18" s="6"/>
      <c r="E18" s="6"/>
      <c r="F18" s="9">
        <f>F14+F15+F17</f>
        <v>162.94</v>
      </c>
      <c r="G18" s="10">
        <f>G14+G15+G17</f>
        <v>2742417.0696</v>
      </c>
      <c r="H18" s="9"/>
      <c r="I18" s="9">
        <f>I14+I15+I17</f>
        <v>91.43</v>
      </c>
      <c r="J18" s="10">
        <f>J14+J15+J17</f>
        <v>1769670.6221000003</v>
      </c>
    </row>
    <row r="19" spans="1:10" ht="15" customHeight="1">
      <c r="A19" s="23" t="s">
        <v>16</v>
      </c>
      <c r="B19" s="23"/>
      <c r="C19" s="23"/>
      <c r="D19" s="23"/>
      <c r="E19" s="22" t="s">
        <v>24</v>
      </c>
      <c r="F19" s="22"/>
      <c r="G19" s="22"/>
      <c r="H19" s="22" t="s">
        <v>25</v>
      </c>
      <c r="I19" s="22"/>
      <c r="J19" s="22"/>
    </row>
    <row r="20" spans="1:10" ht="26.25">
      <c r="A20" s="6">
        <v>1</v>
      </c>
      <c r="B20" s="6" t="s">
        <v>8</v>
      </c>
      <c r="C20" s="6"/>
      <c r="D20" s="6" t="s">
        <v>20</v>
      </c>
      <c r="E20" s="8">
        <v>232.948</v>
      </c>
      <c r="F20" s="6">
        <v>20.38</v>
      </c>
      <c r="G20" s="7">
        <f>E20*F20</f>
        <v>4747.48024</v>
      </c>
      <c r="H20" s="8">
        <v>260.901</v>
      </c>
      <c r="I20" s="6">
        <v>23.85</v>
      </c>
      <c r="J20" s="7">
        <f>H20*I20</f>
        <v>6222.488850000001</v>
      </c>
    </row>
    <row r="21" spans="1:10" ht="26.25">
      <c r="A21" s="6">
        <v>2</v>
      </c>
      <c r="B21" s="6" t="s">
        <v>9</v>
      </c>
      <c r="C21" s="6"/>
      <c r="D21" s="6" t="s">
        <v>20</v>
      </c>
      <c r="E21" s="8">
        <v>232.948</v>
      </c>
      <c r="F21" s="6">
        <v>18.06</v>
      </c>
      <c r="G21" s="7">
        <f>E21*F21</f>
        <v>4207.04088</v>
      </c>
      <c r="H21" s="8">
        <v>260.901</v>
      </c>
      <c r="I21" s="6">
        <v>18.06</v>
      </c>
      <c r="J21" s="7">
        <f>H21*I21</f>
        <v>4711.87206</v>
      </c>
    </row>
    <row r="22" spans="1:10" ht="26.25" hidden="1">
      <c r="A22" s="6">
        <v>3</v>
      </c>
      <c r="B22" s="6" t="s">
        <v>10</v>
      </c>
      <c r="C22" s="6"/>
      <c r="D22" s="6" t="s">
        <v>20</v>
      </c>
      <c r="E22" s="8">
        <v>167.37</v>
      </c>
      <c r="F22" s="6">
        <v>32.64</v>
      </c>
      <c r="G22" s="7">
        <f>E22*F22</f>
        <v>5462.9568</v>
      </c>
      <c r="H22" s="8">
        <v>167.37</v>
      </c>
      <c r="I22" s="6">
        <v>32.64</v>
      </c>
      <c r="J22" s="7">
        <f>H22*I22</f>
        <v>5462.9568</v>
      </c>
    </row>
    <row r="23" spans="1:10" ht="26.25">
      <c r="A23" s="6">
        <v>3</v>
      </c>
      <c r="B23" s="6" t="s">
        <v>10</v>
      </c>
      <c r="C23" s="6"/>
      <c r="D23" s="6" t="s">
        <v>20</v>
      </c>
      <c r="E23" s="8">
        <v>232.948</v>
      </c>
      <c r="F23" s="6">
        <v>32.64</v>
      </c>
      <c r="G23" s="7">
        <f>E23*F23</f>
        <v>7603.4227200000005</v>
      </c>
      <c r="H23" s="8">
        <v>260.901</v>
      </c>
      <c r="I23" s="6">
        <v>32.64</v>
      </c>
      <c r="J23" s="7">
        <f>H23*I23</f>
        <v>8515.808640000001</v>
      </c>
    </row>
    <row r="24" spans="1:10" ht="15">
      <c r="A24" s="6"/>
      <c r="B24" s="6" t="s">
        <v>12</v>
      </c>
      <c r="C24" s="6"/>
      <c r="D24" s="6"/>
      <c r="E24" s="11"/>
      <c r="F24" s="12">
        <f>F20+F21+F23</f>
        <v>71.08</v>
      </c>
      <c r="G24" s="13">
        <f>G20+G21+G23</f>
        <v>16557.94384</v>
      </c>
      <c r="H24" s="12"/>
      <c r="I24" s="12">
        <f>I20+I21+I23</f>
        <v>74.55</v>
      </c>
      <c r="J24" s="13">
        <f>J20+J21+J23</f>
        <v>19450.16955</v>
      </c>
    </row>
    <row r="25" spans="1:10" ht="15.75">
      <c r="A25" s="6"/>
      <c r="B25" s="14" t="s">
        <v>17</v>
      </c>
      <c r="C25" s="6"/>
      <c r="D25" s="6"/>
      <c r="E25" s="11"/>
      <c r="F25" s="11"/>
      <c r="G25" s="13">
        <f>G24+G18+G12</f>
        <v>2904629.2534399997</v>
      </c>
      <c r="H25" s="12"/>
      <c r="I25" s="12"/>
      <c r="J25" s="13">
        <f>J12+J18+J24</f>
        <v>1990849.4316500004</v>
      </c>
    </row>
    <row r="26" spans="1:10" ht="15.75">
      <c r="A26" s="6"/>
      <c r="B26" s="14" t="s">
        <v>18</v>
      </c>
      <c r="C26" s="6"/>
      <c r="D26" s="15"/>
      <c r="E26" s="11"/>
      <c r="F26" s="11"/>
      <c r="G26" s="16"/>
      <c r="H26" s="11"/>
      <c r="I26" s="11"/>
      <c r="J26" s="17">
        <f>G25+J25</f>
        <v>4895478.68509</v>
      </c>
    </row>
    <row r="27" spans="1:10" ht="15">
      <c r="A27" s="18"/>
      <c r="B27" s="18"/>
      <c r="C27" s="18"/>
      <c r="D27" s="18"/>
      <c r="E27" s="19"/>
      <c r="F27" s="19"/>
      <c r="G27" s="19"/>
      <c r="J27" s="1">
        <f>J26*1.04</f>
        <v>5091297.8324936</v>
      </c>
    </row>
    <row r="28" spans="1:10" ht="15">
      <c r="A28" s="18"/>
      <c r="B28" s="18"/>
      <c r="C28" s="18"/>
      <c r="D28" s="18"/>
      <c r="E28" s="19"/>
      <c r="F28" s="19"/>
      <c r="G28" s="19"/>
      <c r="J28" s="1">
        <f>J27*1.04</f>
        <v>5294949.745793344</v>
      </c>
    </row>
    <row r="29" spans="1:7" ht="15">
      <c r="A29" s="18"/>
      <c r="B29" s="18"/>
      <c r="C29" s="18"/>
      <c r="D29" s="18"/>
      <c r="E29" s="19"/>
      <c r="F29" s="19"/>
      <c r="G29" s="19"/>
    </row>
    <row r="30" spans="1:7" ht="15">
      <c r="A30" s="18"/>
      <c r="B30" s="18"/>
      <c r="C30" s="18"/>
      <c r="D30" s="18"/>
      <c r="E30" s="19"/>
      <c r="F30" s="19"/>
      <c r="G30" s="19"/>
    </row>
  </sheetData>
  <sheetProtection/>
  <mergeCells count="11">
    <mergeCell ref="H13:J13"/>
    <mergeCell ref="A19:D19"/>
    <mergeCell ref="E19:G19"/>
    <mergeCell ref="H19:J19"/>
    <mergeCell ref="H2:J2"/>
    <mergeCell ref="A4:J4"/>
    <mergeCell ref="A7:D7"/>
    <mergeCell ref="E7:G7"/>
    <mergeCell ref="H7:J7"/>
    <mergeCell ref="A13:D13"/>
    <mergeCell ref="E13:G13"/>
  </mergeCells>
  <printOptions/>
  <pageMargins left="0.7086614173228347" right="0.27" top="0.45" bottom="0.46" header="0.31496062992125984" footer="0.31496062992125984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tabSelected="1" zoomScalePageLayoutView="0" workbookViewId="0" topLeftCell="A2">
      <selection activeCell="H24" sqref="H24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7.7109375" style="1" customWidth="1"/>
    <col min="4" max="4" width="22.57421875" style="1" customWidth="1"/>
    <col min="5" max="5" width="12.8515625" style="1" customWidth="1"/>
    <col min="6" max="6" width="10.57421875" style="1" customWidth="1"/>
    <col min="7" max="7" width="14.421875" style="1" customWidth="1"/>
    <col min="8" max="8" width="12.7109375" style="1" customWidth="1"/>
    <col min="9" max="9" width="10.140625" style="1" customWidth="1"/>
    <col min="10" max="10" width="15.00390625" style="1" customWidth="1"/>
    <col min="11" max="11" width="9.140625" style="1" customWidth="1"/>
    <col min="12" max="12" width="10.421875" style="1" bestFit="1" customWidth="1"/>
    <col min="13" max="16384" width="9.140625" style="1" customWidth="1"/>
  </cols>
  <sheetData>
    <row r="1" ht="15" hidden="1"/>
    <row r="2" spans="5:10" ht="42" customHeight="1">
      <c r="E2" s="2"/>
      <c r="F2" s="20"/>
      <c r="G2" s="20"/>
      <c r="H2" s="24" t="s">
        <v>29</v>
      </c>
      <c r="I2" s="24"/>
      <c r="J2" s="24"/>
    </row>
    <row r="3" spans="5:7" ht="30" customHeight="1">
      <c r="E3" s="2"/>
      <c r="F3" s="3"/>
      <c r="G3" s="3"/>
    </row>
    <row r="4" spans="1:10" ht="15.75">
      <c r="A4" s="25" t="s">
        <v>30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ht="90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4" t="s">
        <v>6</v>
      </c>
    </row>
    <row r="7" spans="1:10" ht="15">
      <c r="A7" s="22" t="s">
        <v>7</v>
      </c>
      <c r="B7" s="22"/>
      <c r="C7" s="22"/>
      <c r="D7" s="22"/>
      <c r="E7" s="22" t="s">
        <v>31</v>
      </c>
      <c r="F7" s="22"/>
      <c r="G7" s="22"/>
      <c r="H7" s="22" t="s">
        <v>32</v>
      </c>
      <c r="I7" s="22"/>
      <c r="J7" s="22"/>
    </row>
    <row r="8" spans="1:10" ht="26.25">
      <c r="A8" s="6">
        <v>1</v>
      </c>
      <c r="B8" s="6" t="s">
        <v>8</v>
      </c>
      <c r="C8" s="6"/>
      <c r="D8" s="6" t="s">
        <v>20</v>
      </c>
      <c r="E8" s="8">
        <v>43.476</v>
      </c>
      <c r="F8" s="6">
        <v>3.295</v>
      </c>
      <c r="G8" s="7">
        <f>(E8*F8)*1000</f>
        <v>143253.42</v>
      </c>
      <c r="H8" s="8">
        <v>60.214</v>
      </c>
      <c r="I8" s="6">
        <v>3.295</v>
      </c>
      <c r="J8" s="7">
        <f>(H8*I8)*1000</f>
        <v>198405.12999999998</v>
      </c>
    </row>
    <row r="9" spans="1:12" ht="26.25">
      <c r="A9" s="6">
        <v>2</v>
      </c>
      <c r="B9" s="6" t="s">
        <v>9</v>
      </c>
      <c r="C9" s="6"/>
      <c r="D9" s="6" t="s">
        <v>20</v>
      </c>
      <c r="E9" s="8">
        <v>43.476</v>
      </c>
      <c r="F9" s="6">
        <v>1</v>
      </c>
      <c r="G9" s="7">
        <f>(E9*F9)*1000</f>
        <v>43476</v>
      </c>
      <c r="H9" s="8">
        <v>60.214</v>
      </c>
      <c r="I9" s="6">
        <v>1</v>
      </c>
      <c r="J9" s="7">
        <f>(H9*I9)*1000</f>
        <v>60214</v>
      </c>
      <c r="L9" s="21"/>
    </row>
    <row r="10" spans="1:12" ht="26.25">
      <c r="A10" s="6">
        <v>3</v>
      </c>
      <c r="B10" s="6" t="s">
        <v>10</v>
      </c>
      <c r="C10" s="6"/>
      <c r="D10" s="6" t="s">
        <v>20</v>
      </c>
      <c r="E10" s="8">
        <v>43.476</v>
      </c>
      <c r="F10" s="6">
        <v>0.345</v>
      </c>
      <c r="G10" s="7">
        <f>(E10*F10)*1000</f>
        <v>14999.22</v>
      </c>
      <c r="H10" s="8">
        <v>60.214</v>
      </c>
      <c r="I10" s="6">
        <v>0.345</v>
      </c>
      <c r="J10" s="7">
        <f>(H10*I10)*1000</f>
        <v>20773.829999999998</v>
      </c>
      <c r="L10" s="21"/>
    </row>
    <row r="11" spans="1:10" ht="26.25" hidden="1">
      <c r="A11" s="6">
        <v>4</v>
      </c>
      <c r="B11" s="6" t="s">
        <v>11</v>
      </c>
      <c r="C11" s="6"/>
      <c r="D11" s="6" t="s">
        <v>19</v>
      </c>
      <c r="E11" s="6">
        <v>8.122</v>
      </c>
      <c r="F11" s="6">
        <v>0.71</v>
      </c>
      <c r="G11" s="7">
        <f>(E11*F11)*1000</f>
        <v>5766.62</v>
      </c>
      <c r="H11" s="8"/>
      <c r="I11" s="6"/>
      <c r="J11" s="7"/>
    </row>
    <row r="12" spans="1:12" ht="15">
      <c r="A12" s="6"/>
      <c r="B12" s="6" t="s">
        <v>12</v>
      </c>
      <c r="C12" s="6"/>
      <c r="D12" s="6"/>
      <c r="E12" s="6"/>
      <c r="F12" s="9">
        <f>SUM(F8:F10)</f>
        <v>4.64</v>
      </c>
      <c r="G12" s="10">
        <f>SUM(G8:G10)</f>
        <v>201728.64</v>
      </c>
      <c r="H12" s="9"/>
      <c r="I12" s="9">
        <f>I8+I9+I10</f>
        <v>4.64</v>
      </c>
      <c r="J12" s="10">
        <f>J8+J9+J10</f>
        <v>279392.95999999996</v>
      </c>
      <c r="L12" s="21"/>
    </row>
    <row r="13" spans="1:10" ht="15" customHeight="1">
      <c r="A13" s="23" t="s">
        <v>13</v>
      </c>
      <c r="B13" s="23"/>
      <c r="C13" s="23"/>
      <c r="D13" s="23"/>
      <c r="E13" s="22" t="s">
        <v>31</v>
      </c>
      <c r="F13" s="22"/>
      <c r="G13" s="22"/>
      <c r="H13" s="22" t="s">
        <v>32</v>
      </c>
      <c r="I13" s="22"/>
      <c r="J13" s="22"/>
    </row>
    <row r="14" spans="1:10" ht="26.25">
      <c r="A14" s="6">
        <v>1</v>
      </c>
      <c r="B14" s="6" t="s">
        <v>8</v>
      </c>
      <c r="C14" s="6"/>
      <c r="D14" s="6" t="s">
        <v>20</v>
      </c>
      <c r="E14" s="6">
        <v>19355.47</v>
      </c>
      <c r="F14" s="6">
        <v>66.19</v>
      </c>
      <c r="G14" s="7">
        <f>E14*F14</f>
        <v>1281138.5593</v>
      </c>
      <c r="H14" s="6">
        <v>22258.79</v>
      </c>
      <c r="I14" s="6">
        <v>36.15</v>
      </c>
      <c r="J14" s="7">
        <f>H14*I14</f>
        <v>804655.2585</v>
      </c>
    </row>
    <row r="15" spans="1:12" ht="26.25">
      <c r="A15" s="6">
        <v>2</v>
      </c>
      <c r="B15" s="6" t="s">
        <v>9</v>
      </c>
      <c r="C15" s="6"/>
      <c r="D15" s="6" t="s">
        <v>20</v>
      </c>
      <c r="E15" s="6">
        <v>19355.47</v>
      </c>
      <c r="F15" s="6">
        <v>81.12</v>
      </c>
      <c r="G15" s="7">
        <f>E15*F15</f>
        <v>1570115.7264000003</v>
      </c>
      <c r="H15" s="6">
        <v>22258.79</v>
      </c>
      <c r="I15" s="6">
        <v>46.85</v>
      </c>
      <c r="J15" s="7">
        <f>H15*I15</f>
        <v>1042824.3115000001</v>
      </c>
      <c r="L15" s="21"/>
    </row>
    <row r="16" spans="1:10" ht="26.25" hidden="1">
      <c r="A16" s="6">
        <v>3</v>
      </c>
      <c r="B16" s="6" t="s">
        <v>14</v>
      </c>
      <c r="C16" s="6"/>
      <c r="D16" s="6" t="s">
        <v>20</v>
      </c>
      <c r="E16" s="6">
        <v>15194.332</v>
      </c>
      <c r="F16" s="6">
        <f>10.94-1.132</f>
        <v>9.808</v>
      </c>
      <c r="G16" s="7">
        <f>E16*F16</f>
        <v>149026.008256</v>
      </c>
      <c r="H16" s="6">
        <v>15194.332</v>
      </c>
      <c r="I16" s="6">
        <f>10.94-1.132</f>
        <v>9.808</v>
      </c>
      <c r="J16" s="7">
        <f>H16*I16</f>
        <v>149026.008256</v>
      </c>
    </row>
    <row r="17" spans="1:10" ht="26.25">
      <c r="A17" s="6">
        <v>4</v>
      </c>
      <c r="B17" s="6" t="s">
        <v>10</v>
      </c>
      <c r="C17" s="6"/>
      <c r="D17" s="6" t="s">
        <v>20</v>
      </c>
      <c r="E17" s="6">
        <v>19355.47</v>
      </c>
      <c r="F17" s="6">
        <v>15.63</v>
      </c>
      <c r="G17" s="7">
        <f>E17*F17</f>
        <v>302525.99610000005</v>
      </c>
      <c r="H17" s="6">
        <v>22258.79</v>
      </c>
      <c r="I17" s="6">
        <v>8.43</v>
      </c>
      <c r="J17" s="7">
        <f>H17*I17</f>
        <v>187641.5997</v>
      </c>
    </row>
    <row r="18" spans="1:10" ht="15">
      <c r="A18" s="6"/>
      <c r="B18" s="6" t="s">
        <v>15</v>
      </c>
      <c r="C18" s="6"/>
      <c r="D18" s="6"/>
      <c r="E18" s="6"/>
      <c r="F18" s="9">
        <f>F14+F15+F17</f>
        <v>162.94</v>
      </c>
      <c r="G18" s="10">
        <f>G14+G15+G17</f>
        <v>3153780.2818000005</v>
      </c>
      <c r="H18" s="9"/>
      <c r="I18" s="9">
        <f>I14+I15+I17</f>
        <v>91.43</v>
      </c>
      <c r="J18" s="10">
        <f>J14+J15+J17</f>
        <v>2035121.1697</v>
      </c>
    </row>
    <row r="19" spans="1:10" ht="15" customHeight="1">
      <c r="A19" s="23" t="s">
        <v>16</v>
      </c>
      <c r="B19" s="23"/>
      <c r="C19" s="23"/>
      <c r="D19" s="23"/>
      <c r="E19" s="22" t="s">
        <v>31</v>
      </c>
      <c r="F19" s="22"/>
      <c r="G19" s="22"/>
      <c r="H19" s="22" t="s">
        <v>32</v>
      </c>
      <c r="I19" s="22"/>
      <c r="J19" s="22"/>
    </row>
    <row r="20" spans="1:10" ht="26.25">
      <c r="A20" s="6">
        <v>1</v>
      </c>
      <c r="B20" s="6" t="s">
        <v>8</v>
      </c>
      <c r="C20" s="6"/>
      <c r="D20" s="6" t="s">
        <v>20</v>
      </c>
      <c r="E20" s="8">
        <v>260.901</v>
      </c>
      <c r="F20" s="6">
        <v>20.38</v>
      </c>
      <c r="G20" s="7">
        <f>E20*F20</f>
        <v>5317.16238</v>
      </c>
      <c r="H20" s="8">
        <v>292.209</v>
      </c>
      <c r="I20" s="6">
        <v>23.85</v>
      </c>
      <c r="J20" s="7">
        <f>H20*I20</f>
        <v>6969.18465</v>
      </c>
    </row>
    <row r="21" spans="1:10" ht="26.25">
      <c r="A21" s="6">
        <v>2</v>
      </c>
      <c r="B21" s="6" t="s">
        <v>9</v>
      </c>
      <c r="C21" s="6"/>
      <c r="D21" s="6" t="s">
        <v>20</v>
      </c>
      <c r="E21" s="8">
        <v>260.901</v>
      </c>
      <c r="F21" s="6">
        <v>18.06</v>
      </c>
      <c r="G21" s="7">
        <f>E21*F21</f>
        <v>4711.87206</v>
      </c>
      <c r="H21" s="8">
        <v>292.209</v>
      </c>
      <c r="I21" s="6">
        <v>18.06</v>
      </c>
      <c r="J21" s="7">
        <f>H21*I21</f>
        <v>5277.29454</v>
      </c>
    </row>
    <row r="22" spans="1:10" ht="26.25" hidden="1">
      <c r="A22" s="6">
        <v>3</v>
      </c>
      <c r="B22" s="6" t="s">
        <v>10</v>
      </c>
      <c r="C22" s="6"/>
      <c r="D22" s="6" t="s">
        <v>20</v>
      </c>
      <c r="E22" s="8">
        <v>167.37</v>
      </c>
      <c r="F22" s="6">
        <v>32.64</v>
      </c>
      <c r="G22" s="7">
        <f>E22*F22</f>
        <v>5462.9568</v>
      </c>
      <c r="H22" s="8"/>
      <c r="I22" s="6">
        <v>32.64</v>
      </c>
      <c r="J22" s="7">
        <f>H22*I22</f>
        <v>0</v>
      </c>
    </row>
    <row r="23" spans="1:10" ht="26.25">
      <c r="A23" s="6">
        <v>3</v>
      </c>
      <c r="B23" s="6" t="s">
        <v>10</v>
      </c>
      <c r="C23" s="6"/>
      <c r="D23" s="6" t="s">
        <v>20</v>
      </c>
      <c r="E23" s="8">
        <v>260.901</v>
      </c>
      <c r="F23" s="6">
        <v>32.64</v>
      </c>
      <c r="G23" s="7">
        <f>E23*F23</f>
        <v>8515.808640000001</v>
      </c>
      <c r="H23" s="8">
        <v>292.209</v>
      </c>
      <c r="I23" s="6">
        <v>32.64</v>
      </c>
      <c r="J23" s="7">
        <f>H23*I23</f>
        <v>9537.70176</v>
      </c>
    </row>
    <row r="24" spans="1:10" ht="15">
      <c r="A24" s="6"/>
      <c r="B24" s="6" t="s">
        <v>12</v>
      </c>
      <c r="C24" s="6"/>
      <c r="D24" s="6"/>
      <c r="E24" s="11"/>
      <c r="F24" s="12">
        <f>F20+F21+F23</f>
        <v>71.08</v>
      </c>
      <c r="G24" s="13">
        <f>G20+G21+G23</f>
        <v>18544.84308</v>
      </c>
      <c r="H24" s="12"/>
      <c r="I24" s="12">
        <f>I20+I21+I23</f>
        <v>74.55</v>
      </c>
      <c r="J24" s="13">
        <f>J20+J21+J23</f>
        <v>21784.18095</v>
      </c>
    </row>
    <row r="25" spans="1:10" ht="15.75">
      <c r="A25" s="6"/>
      <c r="B25" s="14" t="s">
        <v>17</v>
      </c>
      <c r="C25" s="6"/>
      <c r="D25" s="6"/>
      <c r="E25" s="11"/>
      <c r="F25" s="11"/>
      <c r="G25" s="13">
        <f>G24+G18+G12</f>
        <v>3374053.7648800006</v>
      </c>
      <c r="H25" s="12"/>
      <c r="I25" s="12"/>
      <c r="J25" s="13">
        <f>J12+J18+J24</f>
        <v>2336298.31065</v>
      </c>
    </row>
    <row r="26" spans="1:10" ht="15.75">
      <c r="A26" s="6"/>
      <c r="B26" s="14" t="s">
        <v>18</v>
      </c>
      <c r="C26" s="6"/>
      <c r="D26" s="15"/>
      <c r="E26" s="11"/>
      <c r="F26" s="11"/>
      <c r="G26" s="16"/>
      <c r="H26" s="11"/>
      <c r="I26" s="11"/>
      <c r="J26" s="17">
        <f>G25+J25</f>
        <v>5710352.07553</v>
      </c>
    </row>
    <row r="27" spans="1:10" ht="15">
      <c r="A27" s="18"/>
      <c r="B27" s="18"/>
      <c r="C27" s="18"/>
      <c r="D27" s="18"/>
      <c r="E27" s="19"/>
      <c r="F27" s="19"/>
      <c r="G27" s="19"/>
      <c r="J27" s="1">
        <f>J26*1.04</f>
        <v>5938766.1585512</v>
      </c>
    </row>
    <row r="28" spans="1:10" ht="15">
      <c r="A28" s="18"/>
      <c r="B28" s="18"/>
      <c r="C28" s="18"/>
      <c r="D28" s="18"/>
      <c r="E28" s="19"/>
      <c r="F28" s="19"/>
      <c r="G28" s="19"/>
      <c r="J28" s="1">
        <f>J27*1.04</f>
        <v>6176316.804893249</v>
      </c>
    </row>
    <row r="29" spans="1:7" ht="15">
      <c r="A29" s="18"/>
      <c r="B29" s="18"/>
      <c r="C29" s="18"/>
      <c r="D29" s="18"/>
      <c r="E29" s="19"/>
      <c r="F29" s="19"/>
      <c r="G29" s="19"/>
    </row>
    <row r="30" spans="1:7" ht="15">
      <c r="A30" s="18"/>
      <c r="B30" s="18"/>
      <c r="C30" s="18"/>
      <c r="D30" s="18"/>
      <c r="E30" s="19"/>
      <c r="F30" s="19"/>
      <c r="G30" s="19"/>
    </row>
  </sheetData>
  <sheetProtection/>
  <mergeCells count="11">
    <mergeCell ref="A13:D13"/>
    <mergeCell ref="E13:G13"/>
    <mergeCell ref="H13:J13"/>
    <mergeCell ref="A19:D19"/>
    <mergeCell ref="E19:G19"/>
    <mergeCell ref="H19:J19"/>
    <mergeCell ref="H2:J2"/>
    <mergeCell ref="A4:J4"/>
    <mergeCell ref="A7:D7"/>
    <mergeCell ref="E7:G7"/>
    <mergeCell ref="H7:J7"/>
  </mergeCells>
  <printOptions/>
  <pageMargins left="0.7086614173228347" right="0.27" top="0.45" bottom="0.46" header="0.31496062992125984" footer="0.31496062992125984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2022-12-28T02:52:58Z</cp:lastPrinted>
  <dcterms:created xsi:type="dcterms:W3CDTF">2018-04-17T03:09:41Z</dcterms:created>
  <dcterms:modified xsi:type="dcterms:W3CDTF">2023-08-21T22:29:10Z</dcterms:modified>
  <cp:category/>
  <cp:version/>
  <cp:contentType/>
  <cp:contentStatus/>
</cp:coreProperties>
</file>