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055" activeTab="2"/>
  </bookViews>
  <sheets>
    <sheet name="2023" sheetId="1" r:id="rId1"/>
    <sheet name="2024" sheetId="2" r:id="rId2"/>
    <sheet name="2025" sheetId="3" r:id="rId3"/>
  </sheets>
  <definedNames/>
  <calcPr fullCalcOnLoad="1"/>
</workbook>
</file>

<file path=xl/sharedStrings.xml><?xml version="1.0" encoding="utf-8"?>
<sst xmlns="http://schemas.openxmlformats.org/spreadsheetml/2006/main" count="150" uniqueCount="33">
  <si>
    <t>№  п/п</t>
  </si>
  <si>
    <t>Наименование потребителя</t>
  </si>
  <si>
    <t>Договор</t>
  </si>
  <si>
    <t>Поставщик услуг</t>
  </si>
  <si>
    <t>Тариф за 1 квт/ч,1Гкал.,1 куб.м.,( в руб.с учетом НДС)</t>
  </si>
  <si>
    <t>Лимиты потребления тыс.квт/ч.,Гкал.,куб.м.</t>
  </si>
  <si>
    <t>Сумма (руб.)</t>
  </si>
  <si>
    <t>электроэнергия</t>
  </si>
  <si>
    <t>МКУ Администрация МО СП "село Карага"</t>
  </si>
  <si>
    <t>МБУК "Карагинский сельский дом культуры"</t>
  </si>
  <si>
    <t>МКУ Администрация МО СП "село Карага" (здание гаража)</t>
  </si>
  <si>
    <t>МКУ Администрация МО СП "село Карага"  (здание ДШИ)</t>
  </si>
  <si>
    <t>Итого</t>
  </si>
  <si>
    <t>тепловая энергия</t>
  </si>
  <si>
    <t>МКУ Администрация МО СП "село Карага" (здание ДШИ)</t>
  </si>
  <si>
    <t xml:space="preserve">Итого </t>
  </si>
  <si>
    <t>водоснабжение</t>
  </si>
  <si>
    <t>Итого:</t>
  </si>
  <si>
    <t>Всего</t>
  </si>
  <si>
    <t>МУП "Оссорское ЖКХ"</t>
  </si>
  <si>
    <t>АО "Оссора"</t>
  </si>
  <si>
    <t>Лимиты потребления коммунальных услуг бюджетными учреждениями сельского поселения "село Карага" на 2023 г.</t>
  </si>
  <si>
    <t>с 01.01.2023 по 30.06.2023</t>
  </si>
  <si>
    <t>с 01.07.2023 по 31.12.2023</t>
  </si>
  <si>
    <t>Лимиты потребления коммунальных услуг бюджетными учреждениями сельского поселения "село Карага" на 2024 г.</t>
  </si>
  <si>
    <t>с 01.01.2024 по 30.06.2024</t>
  </si>
  <si>
    <t>с 01.07.2024 по 31.12.2024</t>
  </si>
  <si>
    <t>с 01.01.2025 по 30.06.2025</t>
  </si>
  <si>
    <t>с 01.07.2025 по 31.12.2025</t>
  </si>
  <si>
    <t>Лимиты потребления коммунальных услуг бюджетными учреждениями сельского поселения "село Карага" на 2025 г.</t>
  </si>
  <si>
    <t xml:space="preserve">Приложение 1                                                             к Постановлению администрации                                     МО СП "с.Карага" от 20.12.2022 № 50 </t>
  </si>
  <si>
    <t xml:space="preserve">Приложение 2                                                             к Постановлению администрации                                     МО СП "с.Карага" от 20.12.2022 № 50 </t>
  </si>
  <si>
    <t>Приложение 3                                                             к Постановлению администрации                                     МО СП "с.Карага" от 20.12.2022 № 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</si>
</sst>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wrapText="1"/>
    </xf>
    <xf numFmtId="2" fontId="40" fillId="33" borderId="10" xfId="0" applyNumberFormat="1" applyFont="1" applyFill="1" applyBorder="1" applyAlignment="1">
      <alignment wrapText="1"/>
    </xf>
    <xf numFmtId="172" fontId="40" fillId="33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172" fontId="41" fillId="33" borderId="10" xfId="0" applyNumberFormat="1" applyFont="1" applyFill="1" applyBorder="1" applyAlignment="1">
      <alignment wrapText="1"/>
    </xf>
    <xf numFmtId="2" fontId="40" fillId="33" borderId="10" xfId="0" applyNumberFormat="1" applyFont="1" applyFill="1" applyBorder="1" applyAlignment="1">
      <alignment/>
    </xf>
    <xf numFmtId="2" fontId="42" fillId="33" borderId="10" xfId="0" applyNumberFormat="1" applyFont="1" applyFill="1" applyBorder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2" fontId="39" fillId="0" borderId="0" xfId="0" applyNumberFormat="1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172" fontId="40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PageLayoutView="0" workbookViewId="0" topLeftCell="A2">
      <selection activeCell="H8" sqref="H8:H10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1" width="9.140625" style="1" customWidth="1"/>
    <col min="12" max="12" width="10.421875" style="1" bestFit="1" customWidth="1"/>
    <col min="13" max="13" width="9.421875" style="1" bestFit="1" customWidth="1"/>
    <col min="14" max="16384" width="9.140625" style="1" customWidth="1"/>
  </cols>
  <sheetData>
    <row r="1" ht="15" hidden="1"/>
    <row r="2" spans="5:10" ht="38.25" customHeight="1">
      <c r="E2" s="2"/>
      <c r="F2" s="20"/>
      <c r="G2" s="20"/>
      <c r="H2" s="24" t="s">
        <v>30</v>
      </c>
      <c r="I2" s="24"/>
      <c r="J2" s="24"/>
    </row>
    <row r="3" spans="5:7" ht="30" customHeight="1">
      <c r="E3" s="2"/>
      <c r="F3" s="3"/>
      <c r="G3" s="3"/>
    </row>
    <row r="4" spans="1:10" ht="15.75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3" t="s">
        <v>7</v>
      </c>
      <c r="B7" s="23"/>
      <c r="C7" s="23"/>
      <c r="D7" s="23"/>
      <c r="E7" s="23" t="s">
        <v>22</v>
      </c>
      <c r="F7" s="23"/>
      <c r="G7" s="23"/>
      <c r="H7" s="23" t="s">
        <v>23</v>
      </c>
      <c r="I7" s="23"/>
      <c r="J7" s="23"/>
    </row>
    <row r="8" spans="1:10" ht="26.25">
      <c r="A8" s="6">
        <v>1</v>
      </c>
      <c r="B8" s="6" t="s">
        <v>8</v>
      </c>
      <c r="C8" s="6"/>
      <c r="D8" s="6" t="s">
        <v>20</v>
      </c>
      <c r="E8" s="26">
        <v>17.604</v>
      </c>
      <c r="F8" s="6">
        <v>3.295</v>
      </c>
      <c r="G8" s="7">
        <f>(E8*F8)*1000</f>
        <v>58005.17999999999</v>
      </c>
      <c r="H8" s="8">
        <v>22.665</v>
      </c>
      <c r="I8" s="6">
        <v>3.295</v>
      </c>
      <c r="J8" s="7">
        <f>(H8*I8)*1000</f>
        <v>74681.175</v>
      </c>
    </row>
    <row r="9" spans="1:13" ht="26.25">
      <c r="A9" s="6">
        <v>2</v>
      </c>
      <c r="B9" s="6" t="s">
        <v>9</v>
      </c>
      <c r="C9" s="6"/>
      <c r="D9" s="6" t="s">
        <v>20</v>
      </c>
      <c r="E9" s="8">
        <v>17.604</v>
      </c>
      <c r="F9" s="6">
        <v>1</v>
      </c>
      <c r="G9" s="7">
        <f>(E9*F9)*1000</f>
        <v>17604</v>
      </c>
      <c r="H9" s="8">
        <v>22.665</v>
      </c>
      <c r="I9" s="6">
        <v>1</v>
      </c>
      <c r="J9" s="7">
        <f>(H9*I9)*1000</f>
        <v>22665</v>
      </c>
      <c r="L9" s="21"/>
      <c r="M9" s="21"/>
    </row>
    <row r="10" spans="1:12" ht="26.25">
      <c r="A10" s="6">
        <v>3</v>
      </c>
      <c r="B10" s="6" t="s">
        <v>10</v>
      </c>
      <c r="C10" s="6"/>
      <c r="D10" s="6" t="s">
        <v>20</v>
      </c>
      <c r="E10" s="8">
        <v>17.604</v>
      </c>
      <c r="F10" s="6">
        <v>0.345</v>
      </c>
      <c r="G10" s="7">
        <f>(E10*F10)*1000</f>
        <v>6073.379999999999</v>
      </c>
      <c r="H10" s="8">
        <v>22.665</v>
      </c>
      <c r="I10" s="6">
        <v>0.345</v>
      </c>
      <c r="J10" s="7">
        <f>(H10*I10)*1000</f>
        <v>7819.424999999999</v>
      </c>
      <c r="L10" s="21"/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2" ht="15">
      <c r="A12" s="6"/>
      <c r="B12" s="6" t="s">
        <v>12</v>
      </c>
      <c r="C12" s="6"/>
      <c r="D12" s="6"/>
      <c r="E12" s="6"/>
      <c r="F12" s="9">
        <f>SUM(F8:F10)</f>
        <v>4.64</v>
      </c>
      <c r="G12" s="10">
        <f>SUM(G8:G10)</f>
        <v>81682.56</v>
      </c>
      <c r="H12" s="9"/>
      <c r="I12" s="9">
        <f>I8+I9+I10</f>
        <v>4.64</v>
      </c>
      <c r="J12" s="10">
        <f>J8+J9+J10</f>
        <v>105165.6</v>
      </c>
      <c r="L12" s="21"/>
    </row>
    <row r="13" spans="1:12" ht="15" customHeight="1">
      <c r="A13" s="22" t="s">
        <v>13</v>
      </c>
      <c r="B13" s="22"/>
      <c r="C13" s="22"/>
      <c r="D13" s="22"/>
      <c r="E13" s="23" t="s">
        <v>22</v>
      </c>
      <c r="F13" s="23"/>
      <c r="G13" s="23"/>
      <c r="H13" s="23" t="s">
        <v>23</v>
      </c>
      <c r="I13" s="23"/>
      <c r="J13" s="23"/>
      <c r="L13" s="21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12726.53</v>
      </c>
      <c r="F14" s="6">
        <v>66.19</v>
      </c>
      <c r="G14" s="7">
        <f>E14*F14</f>
        <v>842369.0207</v>
      </c>
      <c r="H14" s="6">
        <v>14635.51</v>
      </c>
      <c r="I14" s="6">
        <v>36.15</v>
      </c>
      <c r="J14" s="7">
        <f>H14*I14</f>
        <v>529073.6865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12726.53</v>
      </c>
      <c r="F15" s="6">
        <v>81.12</v>
      </c>
      <c r="G15" s="7">
        <f>E15*F15</f>
        <v>1032376.1136000002</v>
      </c>
      <c r="H15" s="6">
        <v>14635.51</v>
      </c>
      <c r="I15" s="6">
        <v>46.85</v>
      </c>
      <c r="J15" s="7">
        <f>H15*I15</f>
        <v>685673.6435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15194.332</v>
      </c>
      <c r="F16" s="6">
        <f>10.94-1.132</f>
        <v>9.808</v>
      </c>
      <c r="G16" s="7">
        <f>E16*F16</f>
        <v>149026.008256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12726.53</v>
      </c>
      <c r="F17" s="6">
        <v>15.63</v>
      </c>
      <c r="G17" s="7">
        <f>E17*F17</f>
        <v>198915.6639</v>
      </c>
      <c r="H17" s="6">
        <v>14635.51</v>
      </c>
      <c r="I17" s="6">
        <v>8.43</v>
      </c>
      <c r="J17" s="7">
        <f>H17*I17</f>
        <v>123377.3493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162.94</v>
      </c>
      <c r="G18" s="10">
        <f>G14+G15+G17</f>
        <v>2073660.7982</v>
      </c>
      <c r="H18" s="9"/>
      <c r="I18" s="9">
        <f>I14+I15+I17</f>
        <v>91.43</v>
      </c>
      <c r="J18" s="10">
        <f>J14+J15+J17</f>
        <v>1338124.6793</v>
      </c>
    </row>
    <row r="19" spans="1:10" ht="15" customHeight="1">
      <c r="A19" s="22" t="s">
        <v>16</v>
      </c>
      <c r="B19" s="22"/>
      <c r="C19" s="22"/>
      <c r="D19" s="22"/>
      <c r="E19" s="23" t="s">
        <v>22</v>
      </c>
      <c r="F19" s="23"/>
      <c r="G19" s="23"/>
      <c r="H19" s="23" t="s">
        <v>23</v>
      </c>
      <c r="I19" s="23"/>
      <c r="J19" s="23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185.38</v>
      </c>
      <c r="F20" s="6">
        <v>20.38</v>
      </c>
      <c r="G20" s="7">
        <f>E20*F20</f>
        <v>3778.0443999999998</v>
      </c>
      <c r="H20" s="8">
        <v>207.99</v>
      </c>
      <c r="I20" s="6">
        <v>23.85</v>
      </c>
      <c r="J20" s="7">
        <f>H20*I20</f>
        <v>4960.561500000001</v>
      </c>
    </row>
    <row r="21" spans="1:13" ht="26.25">
      <c r="A21" s="6">
        <v>2</v>
      </c>
      <c r="B21" s="6" t="s">
        <v>9</v>
      </c>
      <c r="C21" s="6"/>
      <c r="D21" s="6" t="s">
        <v>20</v>
      </c>
      <c r="E21" s="8">
        <v>185.38</v>
      </c>
      <c r="F21" s="6">
        <v>18.06</v>
      </c>
      <c r="G21" s="7">
        <f>E21*F21</f>
        <v>3347.9628</v>
      </c>
      <c r="H21" s="8">
        <v>207.99</v>
      </c>
      <c r="I21" s="6">
        <v>18.06</v>
      </c>
      <c r="J21" s="7">
        <f>H21*I21</f>
        <v>3756.2994</v>
      </c>
      <c r="L21" s="21"/>
      <c r="M21" s="21"/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167.37</v>
      </c>
      <c r="F22" s="6">
        <v>32.64</v>
      </c>
      <c r="G22" s="7">
        <f>E22*F22</f>
        <v>5462.9568</v>
      </c>
      <c r="H22" s="8">
        <v>167.37</v>
      </c>
      <c r="I22" s="6">
        <v>32.64</v>
      </c>
      <c r="J22" s="7">
        <f>H22*I22</f>
        <v>5462.9568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185.38</v>
      </c>
      <c r="F23" s="6">
        <v>32.64</v>
      </c>
      <c r="G23" s="7">
        <f>E23*F23</f>
        <v>6050.8032</v>
      </c>
      <c r="H23" s="8">
        <v>207.99</v>
      </c>
      <c r="I23" s="6">
        <v>32.64</v>
      </c>
      <c r="J23" s="7">
        <f>H23*I23</f>
        <v>6788.7936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13176.8104</v>
      </c>
      <c r="H24" s="12"/>
      <c r="I24" s="12">
        <f>I20+I21+I23</f>
        <v>74.55</v>
      </c>
      <c r="J24" s="13">
        <f>J20+J21+J23</f>
        <v>15505.6545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2168520.1686</v>
      </c>
      <c r="H25" s="12"/>
      <c r="I25" s="12"/>
      <c r="J25" s="13">
        <f>J12+J18+J24</f>
        <v>1458795.9338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3627316.1024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3772408.7464960003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3923305.0963558406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H13:J13"/>
    <mergeCell ref="A19:D19"/>
    <mergeCell ref="E19:G19"/>
    <mergeCell ref="H19:J19"/>
    <mergeCell ref="H2:J2"/>
    <mergeCell ref="A4:J4"/>
    <mergeCell ref="A7:D7"/>
    <mergeCell ref="E7:G7"/>
    <mergeCell ref="H7:J7"/>
    <mergeCell ref="A13:D13"/>
    <mergeCell ref="E13:G13"/>
  </mergeCells>
  <printOptions/>
  <pageMargins left="0.7086614173228347" right="0.27" top="0.45" bottom="0.46" header="0.31496062992125984" footer="0.31496062992125984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2">
      <selection activeCell="H8" sqref="H8:H10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1" width="9.140625" style="1" customWidth="1"/>
    <col min="12" max="12" width="10.421875" style="1" bestFit="1" customWidth="1"/>
    <col min="13" max="16384" width="9.140625" style="1" customWidth="1"/>
  </cols>
  <sheetData>
    <row r="1" ht="15" hidden="1"/>
    <row r="2" spans="5:10" ht="41.25" customHeight="1">
      <c r="E2" s="2"/>
      <c r="F2" s="20"/>
      <c r="G2" s="20"/>
      <c r="H2" s="24" t="s">
        <v>31</v>
      </c>
      <c r="I2" s="24"/>
      <c r="J2" s="24"/>
    </row>
    <row r="3" spans="5:7" ht="30" customHeight="1">
      <c r="E3" s="2"/>
      <c r="F3" s="3"/>
      <c r="G3" s="3"/>
    </row>
    <row r="4" spans="1:10" ht="15.7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3" t="s">
        <v>7</v>
      </c>
      <c r="B7" s="23"/>
      <c r="C7" s="23"/>
      <c r="D7" s="23"/>
      <c r="E7" s="23" t="s">
        <v>25</v>
      </c>
      <c r="F7" s="23"/>
      <c r="G7" s="23"/>
      <c r="H7" s="23" t="s">
        <v>26</v>
      </c>
      <c r="I7" s="23"/>
      <c r="J7" s="23"/>
    </row>
    <row r="8" spans="1:12" ht="26.25">
      <c r="A8" s="6">
        <v>1</v>
      </c>
      <c r="B8" s="6" t="s">
        <v>8</v>
      </c>
      <c r="C8" s="6"/>
      <c r="D8" s="6" t="s">
        <v>20</v>
      </c>
      <c r="E8" s="8">
        <v>22.665</v>
      </c>
      <c r="F8" s="6">
        <v>3.295</v>
      </c>
      <c r="G8" s="7">
        <f>(E8*F8)*1000</f>
        <v>74681.175</v>
      </c>
      <c r="H8" s="8">
        <v>29.181</v>
      </c>
      <c r="I8" s="6">
        <v>3.295</v>
      </c>
      <c r="J8" s="7">
        <f>(H8*I8)*1000</f>
        <v>96151.395</v>
      </c>
      <c r="L8" s="21"/>
    </row>
    <row r="9" spans="1:10" ht="26.25">
      <c r="A9" s="6">
        <v>2</v>
      </c>
      <c r="B9" s="6" t="s">
        <v>9</v>
      </c>
      <c r="C9" s="6"/>
      <c r="D9" s="6" t="s">
        <v>20</v>
      </c>
      <c r="E9" s="8">
        <v>22.665</v>
      </c>
      <c r="F9" s="6">
        <v>1</v>
      </c>
      <c r="G9" s="7">
        <f>(E9*F9)*1000</f>
        <v>22665</v>
      </c>
      <c r="H9" s="8">
        <v>29.181</v>
      </c>
      <c r="I9" s="6">
        <v>1</v>
      </c>
      <c r="J9" s="7">
        <f>(H9*I9)*1000</f>
        <v>29181</v>
      </c>
    </row>
    <row r="10" spans="1:10" ht="26.25">
      <c r="A10" s="6">
        <v>3</v>
      </c>
      <c r="B10" s="6" t="s">
        <v>10</v>
      </c>
      <c r="C10" s="6"/>
      <c r="D10" s="6" t="s">
        <v>20</v>
      </c>
      <c r="E10" s="8">
        <v>22.665</v>
      </c>
      <c r="F10" s="6">
        <v>0.345</v>
      </c>
      <c r="G10" s="7">
        <f>(E10*F10)*1000</f>
        <v>7819.424999999999</v>
      </c>
      <c r="H10" s="8">
        <v>29.181</v>
      </c>
      <c r="I10" s="6">
        <v>0.345</v>
      </c>
      <c r="J10" s="7">
        <f>(H10*I10)*1000</f>
        <v>10067.445</v>
      </c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0" ht="15">
      <c r="A12" s="6"/>
      <c r="B12" s="6" t="s">
        <v>12</v>
      </c>
      <c r="C12" s="6"/>
      <c r="D12" s="6"/>
      <c r="E12" s="6"/>
      <c r="F12" s="9">
        <f>SUM(F8:F10)</f>
        <v>4.64</v>
      </c>
      <c r="G12" s="10">
        <f>SUM(G8:G10)</f>
        <v>105165.6</v>
      </c>
      <c r="H12" s="9"/>
      <c r="I12" s="9">
        <f>I8+I9+I10</f>
        <v>4.64</v>
      </c>
      <c r="J12" s="10">
        <f>J8+J9+J10</f>
        <v>135399.84</v>
      </c>
    </row>
    <row r="13" spans="1:10" ht="15" customHeight="1">
      <c r="A13" s="22" t="s">
        <v>13</v>
      </c>
      <c r="B13" s="22"/>
      <c r="C13" s="22"/>
      <c r="D13" s="22"/>
      <c r="E13" s="23" t="s">
        <v>25</v>
      </c>
      <c r="F13" s="23"/>
      <c r="G13" s="23"/>
      <c r="H13" s="23" t="s">
        <v>26</v>
      </c>
      <c r="I13" s="23"/>
      <c r="J13" s="23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14635.51</v>
      </c>
      <c r="F14" s="6">
        <v>66.19</v>
      </c>
      <c r="G14" s="7">
        <f>E14*F14</f>
        <v>968724.4069</v>
      </c>
      <c r="H14" s="6">
        <v>16830.84</v>
      </c>
      <c r="I14" s="6">
        <v>36.15</v>
      </c>
      <c r="J14" s="7">
        <f>H14*I14</f>
        <v>608434.866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14635.51</v>
      </c>
      <c r="F15" s="6">
        <v>81.12</v>
      </c>
      <c r="G15" s="7">
        <f>E15*F15</f>
        <v>1187232.5712000001</v>
      </c>
      <c r="H15" s="6">
        <v>16830.84</v>
      </c>
      <c r="I15" s="6">
        <v>46.85</v>
      </c>
      <c r="J15" s="7">
        <f>H15*I15</f>
        <v>788524.854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15194.332</v>
      </c>
      <c r="F16" s="6">
        <f>10.94-1.132</f>
        <v>9.808</v>
      </c>
      <c r="G16" s="7">
        <f>E16*F16</f>
        <v>149026.008256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14635.51</v>
      </c>
      <c r="F17" s="6">
        <v>15.63</v>
      </c>
      <c r="G17" s="7">
        <f>E17*F17</f>
        <v>228753.02130000002</v>
      </c>
      <c r="H17" s="6">
        <v>16830.84</v>
      </c>
      <c r="I17" s="6">
        <v>8.43</v>
      </c>
      <c r="J17" s="7">
        <f>H17*I17</f>
        <v>141883.9812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162.94</v>
      </c>
      <c r="G18" s="10">
        <f>G14+G15+G17</f>
        <v>2384709.9994</v>
      </c>
      <c r="H18" s="9"/>
      <c r="I18" s="9">
        <f>I14+I15+I17</f>
        <v>91.43</v>
      </c>
      <c r="J18" s="10">
        <f>J14+J15+J17</f>
        <v>1538843.7012000002</v>
      </c>
    </row>
    <row r="19" spans="1:10" ht="15" customHeight="1">
      <c r="A19" s="22" t="s">
        <v>16</v>
      </c>
      <c r="B19" s="22"/>
      <c r="C19" s="22"/>
      <c r="D19" s="22"/>
      <c r="E19" s="23" t="s">
        <v>25</v>
      </c>
      <c r="F19" s="23"/>
      <c r="G19" s="23"/>
      <c r="H19" s="23" t="s">
        <v>26</v>
      </c>
      <c r="I19" s="23"/>
      <c r="J19" s="23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207.99</v>
      </c>
      <c r="F20" s="6">
        <v>20.38</v>
      </c>
      <c r="G20" s="7">
        <f>E20*F20</f>
        <v>4238.8362</v>
      </c>
      <c r="H20" s="8">
        <v>233.364</v>
      </c>
      <c r="I20" s="6">
        <v>23.85</v>
      </c>
      <c r="J20" s="7">
        <f>H20*I20</f>
        <v>5565.731400000001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207.99</v>
      </c>
      <c r="F21" s="6">
        <v>18.06</v>
      </c>
      <c r="G21" s="7">
        <f>E21*F21</f>
        <v>3756.2994</v>
      </c>
      <c r="H21" s="8">
        <v>233.364</v>
      </c>
      <c r="I21" s="6">
        <v>18.06</v>
      </c>
      <c r="J21" s="7">
        <f>H21*I21</f>
        <v>4214.55384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167.37</v>
      </c>
      <c r="F22" s="6">
        <v>32.64</v>
      </c>
      <c r="G22" s="7">
        <f>E22*F22</f>
        <v>5462.9568</v>
      </c>
      <c r="H22" s="8">
        <v>167.37</v>
      </c>
      <c r="I22" s="6">
        <v>32.64</v>
      </c>
      <c r="J22" s="7">
        <f>H22*I22</f>
        <v>5462.9568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207.99</v>
      </c>
      <c r="F23" s="6">
        <v>32.64</v>
      </c>
      <c r="G23" s="7">
        <f>E23*F23</f>
        <v>6788.7936</v>
      </c>
      <c r="H23" s="8">
        <v>233.364</v>
      </c>
      <c r="I23" s="6">
        <v>32.64</v>
      </c>
      <c r="J23" s="7">
        <f>H23*I23</f>
        <v>7617.00096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14783.929199999999</v>
      </c>
      <c r="H24" s="12"/>
      <c r="I24" s="12">
        <f>I20+I21+I23</f>
        <v>74.55</v>
      </c>
      <c r="J24" s="13">
        <f>J20+J21+J23</f>
        <v>17397.286200000002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2504659.5286000003</v>
      </c>
      <c r="H25" s="12"/>
      <c r="I25" s="12"/>
      <c r="J25" s="13">
        <f>J12+J18+J24</f>
        <v>1691640.8274000003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4196300.356000001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4364152.370240001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4538718.465049601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H2:J2"/>
    <mergeCell ref="A4:J4"/>
    <mergeCell ref="A7:D7"/>
    <mergeCell ref="E7:G7"/>
    <mergeCell ref="H7:J7"/>
    <mergeCell ref="A13:D13"/>
    <mergeCell ref="E13:G13"/>
    <mergeCell ref="H13:J13"/>
    <mergeCell ref="A19:D19"/>
    <mergeCell ref="E19:G19"/>
    <mergeCell ref="H19:J19"/>
  </mergeCells>
  <printOptions/>
  <pageMargins left="0.7086614173228347" right="0.27" top="0.45" bottom="0.46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PageLayoutView="0" workbookViewId="0" topLeftCell="A2">
      <selection activeCell="H12" sqref="H12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1" width="9.140625" style="1" customWidth="1"/>
    <col min="12" max="12" width="10.421875" style="1" bestFit="1" customWidth="1"/>
    <col min="13" max="16384" width="9.140625" style="1" customWidth="1"/>
  </cols>
  <sheetData>
    <row r="1" ht="15" hidden="1"/>
    <row r="2" spans="5:10" ht="42" customHeight="1">
      <c r="E2" s="2"/>
      <c r="F2" s="20"/>
      <c r="G2" s="20"/>
      <c r="H2" s="24" t="s">
        <v>32</v>
      </c>
      <c r="I2" s="24"/>
      <c r="J2" s="24"/>
    </row>
    <row r="3" spans="5:7" ht="30" customHeight="1">
      <c r="E3" s="2"/>
      <c r="F3" s="3"/>
      <c r="G3" s="3"/>
    </row>
    <row r="4" spans="1:10" ht="15.75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3" t="s">
        <v>7</v>
      </c>
      <c r="B7" s="23"/>
      <c r="C7" s="23"/>
      <c r="D7" s="23"/>
      <c r="E7" s="23" t="s">
        <v>27</v>
      </c>
      <c r="F7" s="23"/>
      <c r="G7" s="23"/>
      <c r="H7" s="23" t="s">
        <v>28</v>
      </c>
      <c r="I7" s="23"/>
      <c r="J7" s="23"/>
    </row>
    <row r="8" spans="1:10" ht="26.25">
      <c r="A8" s="6">
        <v>1</v>
      </c>
      <c r="B8" s="6" t="s">
        <v>8</v>
      </c>
      <c r="C8" s="6"/>
      <c r="D8" s="6" t="s">
        <v>20</v>
      </c>
      <c r="E8" s="8">
        <v>29.181</v>
      </c>
      <c r="F8" s="6">
        <v>3.295</v>
      </c>
      <c r="G8" s="7">
        <f>(E8*F8)*1000</f>
        <v>96151.395</v>
      </c>
      <c r="H8" s="8">
        <v>37.57</v>
      </c>
      <c r="I8" s="6">
        <v>3.295</v>
      </c>
      <c r="J8" s="7">
        <f>(H8*I8)*1000</f>
        <v>123793.15</v>
      </c>
    </row>
    <row r="9" spans="1:12" ht="26.25">
      <c r="A9" s="6">
        <v>2</v>
      </c>
      <c r="B9" s="6" t="s">
        <v>9</v>
      </c>
      <c r="C9" s="6"/>
      <c r="D9" s="6" t="s">
        <v>20</v>
      </c>
      <c r="E9" s="8">
        <v>29.181</v>
      </c>
      <c r="F9" s="6">
        <v>1</v>
      </c>
      <c r="G9" s="7">
        <f>(E9*F9)*1000</f>
        <v>29181</v>
      </c>
      <c r="H9" s="8">
        <v>37.57</v>
      </c>
      <c r="I9" s="6">
        <v>1</v>
      </c>
      <c r="J9" s="7">
        <f>(H9*I9)*1000</f>
        <v>37570</v>
      </c>
      <c r="L9" s="21"/>
    </row>
    <row r="10" spans="1:12" ht="26.25">
      <c r="A10" s="6">
        <v>3</v>
      </c>
      <c r="B10" s="6" t="s">
        <v>10</v>
      </c>
      <c r="C10" s="6"/>
      <c r="D10" s="6" t="s">
        <v>20</v>
      </c>
      <c r="E10" s="8">
        <v>29.181</v>
      </c>
      <c r="F10" s="6">
        <v>0.345</v>
      </c>
      <c r="G10" s="7">
        <f>(E10*F10)*1000</f>
        <v>10067.445</v>
      </c>
      <c r="H10" s="8">
        <v>37.57</v>
      </c>
      <c r="I10" s="6">
        <v>0.345</v>
      </c>
      <c r="J10" s="7">
        <f>(H10*I10)*1000</f>
        <v>12961.65</v>
      </c>
      <c r="L10" s="21"/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2" ht="15">
      <c r="A12" s="6"/>
      <c r="B12" s="6" t="s">
        <v>12</v>
      </c>
      <c r="C12" s="6"/>
      <c r="D12" s="6"/>
      <c r="E12" s="6"/>
      <c r="F12" s="9">
        <f>SUM(F8:F10)</f>
        <v>4.64</v>
      </c>
      <c r="G12" s="10">
        <f>SUM(G8:G10)</f>
        <v>135399.84</v>
      </c>
      <c r="H12" s="9"/>
      <c r="I12" s="9">
        <f>I8+I9+I10</f>
        <v>4.64</v>
      </c>
      <c r="J12" s="10">
        <f>J8+J9+J10</f>
        <v>174324.8</v>
      </c>
      <c r="L12" s="21"/>
    </row>
    <row r="13" spans="1:10" ht="15" customHeight="1">
      <c r="A13" s="22" t="s">
        <v>13</v>
      </c>
      <c r="B13" s="22"/>
      <c r="C13" s="22"/>
      <c r="D13" s="22"/>
      <c r="E13" s="23" t="s">
        <v>27</v>
      </c>
      <c r="F13" s="23"/>
      <c r="G13" s="23"/>
      <c r="H13" s="23" t="s">
        <v>28</v>
      </c>
      <c r="I13" s="23"/>
      <c r="J13" s="23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16830.84</v>
      </c>
      <c r="F14" s="6">
        <v>66.19</v>
      </c>
      <c r="G14" s="7">
        <f>E14*F14</f>
        <v>1114033.2996</v>
      </c>
      <c r="H14" s="6">
        <v>19355.47</v>
      </c>
      <c r="I14" s="6">
        <v>36.15</v>
      </c>
      <c r="J14" s="7">
        <f>H14*I14</f>
        <v>699700.2405000001</v>
      </c>
    </row>
    <row r="15" spans="1:12" ht="26.25">
      <c r="A15" s="6">
        <v>2</v>
      </c>
      <c r="B15" s="6" t="s">
        <v>9</v>
      </c>
      <c r="C15" s="6"/>
      <c r="D15" s="6" t="s">
        <v>20</v>
      </c>
      <c r="E15" s="6">
        <v>16830.84</v>
      </c>
      <c r="F15" s="6">
        <v>81.12</v>
      </c>
      <c r="G15" s="7">
        <f>E15*F15</f>
        <v>1365317.7408</v>
      </c>
      <c r="H15" s="6">
        <v>19355.47</v>
      </c>
      <c r="I15" s="6">
        <v>46.85</v>
      </c>
      <c r="J15" s="7">
        <f>H15*I15</f>
        <v>906803.7695</v>
      </c>
      <c r="L15" s="21"/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15194.332</v>
      </c>
      <c r="F16" s="6">
        <f>10.94-1.132</f>
        <v>9.808</v>
      </c>
      <c r="G16" s="7">
        <f>E16*F16</f>
        <v>149026.008256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16830.84</v>
      </c>
      <c r="F17" s="6">
        <v>15.63</v>
      </c>
      <c r="G17" s="7">
        <f>E17*F17</f>
        <v>263066.0292</v>
      </c>
      <c r="H17" s="6">
        <v>19355.47</v>
      </c>
      <c r="I17" s="6">
        <v>8.43</v>
      </c>
      <c r="J17" s="7">
        <f>H17*I17</f>
        <v>163166.6121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162.94</v>
      </c>
      <c r="G18" s="10">
        <f>G14+G15+G17</f>
        <v>2742417.0696</v>
      </c>
      <c r="H18" s="9"/>
      <c r="I18" s="9">
        <f>I14+I15+I17</f>
        <v>91.43</v>
      </c>
      <c r="J18" s="10">
        <f>J14+J15+J17</f>
        <v>1769670.6221000003</v>
      </c>
    </row>
    <row r="19" spans="1:10" ht="15" customHeight="1">
      <c r="A19" s="22" t="s">
        <v>16</v>
      </c>
      <c r="B19" s="22"/>
      <c r="C19" s="22"/>
      <c r="D19" s="22"/>
      <c r="E19" s="23" t="s">
        <v>27</v>
      </c>
      <c r="F19" s="23"/>
      <c r="G19" s="23"/>
      <c r="H19" s="23" t="s">
        <v>28</v>
      </c>
      <c r="I19" s="23"/>
      <c r="J19" s="23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233.364</v>
      </c>
      <c r="F20" s="6">
        <v>20.38</v>
      </c>
      <c r="G20" s="7">
        <f>E20*F20</f>
        <v>4755.95832</v>
      </c>
      <c r="H20" s="8">
        <v>261.834</v>
      </c>
      <c r="I20" s="6">
        <v>23.85</v>
      </c>
      <c r="J20" s="7">
        <f>H20*I20</f>
        <v>6244.740900000001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233.364</v>
      </c>
      <c r="F21" s="6">
        <v>18.06</v>
      </c>
      <c r="G21" s="7">
        <f>E21*F21</f>
        <v>4214.55384</v>
      </c>
      <c r="H21" s="8">
        <v>261.834</v>
      </c>
      <c r="I21" s="6">
        <v>18.06</v>
      </c>
      <c r="J21" s="7">
        <f>H21*I21</f>
        <v>4728.72204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167.37</v>
      </c>
      <c r="F22" s="6">
        <v>32.64</v>
      </c>
      <c r="G22" s="7">
        <f>E22*F22</f>
        <v>5462.9568</v>
      </c>
      <c r="H22" s="8">
        <v>167.37</v>
      </c>
      <c r="I22" s="6">
        <v>32.64</v>
      </c>
      <c r="J22" s="7">
        <f>H22*I22</f>
        <v>5462.9568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233.364</v>
      </c>
      <c r="F23" s="6">
        <v>32.64</v>
      </c>
      <c r="G23" s="7">
        <f>E23*F23</f>
        <v>7617.00096</v>
      </c>
      <c r="H23" s="8">
        <v>261.834</v>
      </c>
      <c r="I23" s="6">
        <v>32.64</v>
      </c>
      <c r="J23" s="7">
        <f>H23*I23</f>
        <v>8546.26176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16587.51312</v>
      </c>
      <c r="H24" s="12"/>
      <c r="I24" s="12">
        <f>I20+I21+I23</f>
        <v>74.55</v>
      </c>
      <c r="J24" s="13">
        <f>J20+J21+J23</f>
        <v>19519.7247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2894404.4227199997</v>
      </c>
      <c r="H25" s="12"/>
      <c r="I25" s="12"/>
      <c r="J25" s="13">
        <f>J12+J18+J24</f>
        <v>1963515.1468000002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4857919.56952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5052236.3523008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5254325.806392833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H13:J13"/>
    <mergeCell ref="A19:D19"/>
    <mergeCell ref="E19:G19"/>
    <mergeCell ref="H19:J19"/>
    <mergeCell ref="H2:J2"/>
    <mergeCell ref="A4:J4"/>
    <mergeCell ref="A7:D7"/>
    <mergeCell ref="E7:G7"/>
    <mergeCell ref="H7:J7"/>
    <mergeCell ref="A13:D13"/>
    <mergeCell ref="E13:G13"/>
  </mergeCells>
  <printOptions/>
  <pageMargins left="0.7086614173228347" right="0.27" top="0.45" bottom="0.46" header="0.31496062992125984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2022-12-28T02:52:58Z</cp:lastPrinted>
  <dcterms:created xsi:type="dcterms:W3CDTF">2018-04-17T03:09:41Z</dcterms:created>
  <dcterms:modified xsi:type="dcterms:W3CDTF">2022-12-28T04:09:19Z</dcterms:modified>
  <cp:category/>
  <cp:version/>
  <cp:contentType/>
  <cp:contentStatus/>
</cp:coreProperties>
</file>