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280" windowHeight="6495" tabRatio="858" activeTab="0"/>
  </bookViews>
  <sheets>
    <sheet name="при.3" sheetId="1" r:id="rId1"/>
    <sheet name="при.4" sheetId="2" r:id="rId2"/>
    <sheet name="прии.5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___________12324354676" hidden="1">{#N/A,#N/A,FALSE,"Вып.доходы"}</definedName>
    <definedName name="____3546536" hidden="1">{#N/A,#N/A,FALSE,"Вып.доходы"}</definedName>
    <definedName name="_12346465" hidden="1">{#N/A,#N/A,FALSE,"Вып.доходы"}</definedName>
    <definedName name="_xlfn.IFERROR" hidden="1">#NAME?</definedName>
    <definedName name="_xlfn.SUMIFS" hidden="1">#NAME?</definedName>
    <definedName name="d" hidden="1">{#N/A,#N/A,FALSE,"Вып.доходы"}</definedName>
    <definedName name="QQQ" localSheetId="1" hidden="1">{#N/A,#N/A,FALSE,"Вып.доходы"}</definedName>
    <definedName name="QQQ" localSheetId="2" hidden="1">{#N/A,#N/A,FALSE,"Вып.доходы"}</definedName>
    <definedName name="QQQ" hidden="1">{#N/A,#N/A,FALSE,"Вып.доходы"}</definedName>
    <definedName name="s" localSheetId="1" hidden="1">{#N/A,#N/A,FALSE,"Вып.доходы"}</definedName>
    <definedName name="s" localSheetId="2" hidden="1">{#N/A,#N/A,FALSE,"Вып.доходы"}</definedName>
    <definedName name="s" hidden="1">{#N/A,#N/A,FALSE,"Вып.доходы"}</definedName>
    <definedName name="TableHeaderYear1" localSheetId="1">'[3]8 Инвест'!#REF!</definedName>
    <definedName name="TableHeaderYear1" localSheetId="2">'[6]8 Инвест'!#REF!</definedName>
    <definedName name="TableHeaderYear1">'[1]8 Инвест'!#REF!</definedName>
    <definedName name="TableHeaderYear2" localSheetId="1">#REF!</definedName>
    <definedName name="TableHeaderYear2" localSheetId="2">#REF!</definedName>
    <definedName name="TableHeaderYear2">#REF!</definedName>
    <definedName name="TableHeaderYear3" localSheetId="1">'[3]8 Инвест'!#REF!</definedName>
    <definedName name="TableHeaderYear3" localSheetId="2">'[6]8 Инвест'!#REF!</definedName>
    <definedName name="TableHeaderYear3">'[1]8 Инвест'!#REF!</definedName>
    <definedName name="wrn.выпдох." localSheetId="1" hidden="1">{#N/A,#N/A,FALSE,"Вып.доходы"}</definedName>
    <definedName name="wrn.выпдох." localSheetId="2" hidden="1">{#N/A,#N/A,FALSE,"Вып.доходы"}</definedName>
    <definedName name="wrn.выпдох." hidden="1">{#N/A,#N/A,FALSE,"Вып.доходы"}</definedName>
    <definedName name="а" localSheetId="1" hidden="1">{#N/A,#N/A,FALSE,"Вып.доходы"}</definedName>
    <definedName name="а" localSheetId="2" hidden="1">{#N/A,#N/A,FALSE,"Вып.доходы"}</definedName>
    <definedName name="а" hidden="1">{#N/A,#N/A,FALSE,"Вып.доходы"}</definedName>
    <definedName name="а13654364631" localSheetId="2" hidden="1">{#N/A,#N/A,FALSE,"Вып.доходы"}</definedName>
    <definedName name="а13654364631" hidden="1">{#N/A,#N/A,FALSE,"Вып.доходы"}</definedName>
    <definedName name="ААА" localSheetId="1" hidden="1">{#N/A,#N/A,FALSE,"Вып.доходы"}</definedName>
    <definedName name="ААА" localSheetId="2" hidden="1">{#N/A,#N/A,FALSE,"Вып.доходы"}</definedName>
    <definedName name="ААА" hidden="1">{#N/A,#N/A,FALSE,"Вып.доходы"}</definedName>
    <definedName name="аааааааа" localSheetId="2" hidden="1">{#N/A,#N/A,FALSE,"Вып.доходы"}</definedName>
    <definedName name="аааааааа" hidden="1">{#N/A,#N/A,FALSE,"Вып.доходы"}</definedName>
    <definedName name="авп" localSheetId="1" hidden="1">{#N/A,#N/A,FALSE,"Вып.доходы"}</definedName>
    <definedName name="авп" localSheetId="2" hidden="1">{#N/A,#N/A,FALSE,"Вып.доходы"}</definedName>
    <definedName name="авп" hidden="1">{#N/A,#N/A,FALSE,"Вып.доходы"}</definedName>
    <definedName name="авукн" localSheetId="1" hidden="1">{#N/A,#N/A,FALSE,"Вып.доходы"}</definedName>
    <definedName name="авукн" localSheetId="2" hidden="1">{#N/A,#N/A,FALSE,"Вып.доходы"}</definedName>
    <definedName name="авукн" hidden="1">{#N/A,#N/A,FALSE,"Вып.доходы"}</definedName>
    <definedName name="аеьб" localSheetId="1" hidden="1">{#N/A,#N/A,FALSE,"Вып.доходы"}</definedName>
    <definedName name="аеьб" localSheetId="2" hidden="1">{#N/A,#N/A,FALSE,"Вып.доходы"}</definedName>
    <definedName name="аеьб" hidden="1">{#N/A,#N/A,FALSE,"Вып.доходы"}</definedName>
    <definedName name="анге" localSheetId="1" hidden="1">{#N/A,#N/A,FALSE,"Вып.доходы"}</definedName>
    <definedName name="анге" localSheetId="2" hidden="1">{#N/A,#N/A,FALSE,"Вып.доходы"}</definedName>
    <definedName name="анге" hidden="1">{#N/A,#N/A,FALSE,"Вып.доходы"}</definedName>
    <definedName name="анрог" localSheetId="1" hidden="1">{#N/A,#N/A,FALSE,"Вып.доходы"}</definedName>
    <definedName name="анрог" localSheetId="2" hidden="1">{#N/A,#N/A,FALSE,"Вып.доходы"}</definedName>
    <definedName name="анрог" hidden="1">{#N/A,#N/A,FALSE,"Вып.доходы"}</definedName>
    <definedName name="апеорьнеан" localSheetId="2" hidden="1">{#N/A,#N/A,FALSE,"Вып.доходы"}</definedName>
    <definedName name="апеорьнеан" hidden="1">{#N/A,#N/A,FALSE,"Вып.доходы"}</definedName>
    <definedName name="апне" localSheetId="1" hidden="1">{#N/A,#N/A,FALSE,"Вып.доходы"}</definedName>
    <definedName name="апне" localSheetId="2" hidden="1">{#N/A,#N/A,FALSE,"Вып.доходы"}</definedName>
    <definedName name="апне" hidden="1">{#N/A,#N/A,FALSE,"Вып.доходы"}</definedName>
    <definedName name="арнг" localSheetId="1" hidden="1">{#N/A,#N/A,FALSE,"Вып.доходы"}</definedName>
    <definedName name="арнг" localSheetId="2" hidden="1">{#N/A,#N/A,FALSE,"Вып.доходы"}</definedName>
    <definedName name="арнг" hidden="1">{#N/A,#N/A,FALSE,"Вып.доходы"}</definedName>
    <definedName name="б" localSheetId="1" hidden="1">{#N/A,#N/A,FALSE,"Вып.доходы"}</definedName>
    <definedName name="б" localSheetId="2" hidden="1">{#N/A,#N/A,FALSE,"Вып.доходы"}</definedName>
    <definedName name="б" hidden="1">{#N/A,#N/A,FALSE,"Вып.доходы"}</definedName>
    <definedName name="б8" localSheetId="1" hidden="1">{#N/A,#N/A,FALSE,"Вып.доходы"}</definedName>
    <definedName name="б8" localSheetId="2" hidden="1">{#N/A,#N/A,FALSE,"Вып.доходы"}</definedName>
    <definedName name="б8" hidden="1">{#N/A,#N/A,FALSE,"Вып.доходы"}</definedName>
    <definedName name="бг" localSheetId="1" hidden="1">{#N/A,#N/A,FALSE,"Вып.доходы"}</definedName>
    <definedName name="бг" localSheetId="2" hidden="1">{#N/A,#N/A,FALSE,"Вып.доходы"}</definedName>
    <definedName name="бг" hidden="1">{#N/A,#N/A,FALSE,"Вып.доходы"}</definedName>
    <definedName name="блу" localSheetId="1" hidden="1">{#N/A,#N/A,FALSE,"Вып.доходы"}</definedName>
    <definedName name="блу" localSheetId="2" hidden="1">{#N/A,#N/A,FALSE,"Вып.доходы"}</definedName>
    <definedName name="блу" hidden="1">{#N/A,#N/A,FALSE,"Вып.доходы"}</definedName>
    <definedName name="бчв" localSheetId="1" hidden="1">{#N/A,#N/A,FALSE,"Вып.доходы"}</definedName>
    <definedName name="бчв" localSheetId="2" hidden="1">{#N/A,#N/A,FALSE,"Вып.доходы"}</definedName>
    <definedName name="бчв" hidden="1">{#N/A,#N/A,FALSE,"Вып.доходы"}</definedName>
    <definedName name="Бюджет" localSheetId="2" hidden="1">{#N/A,#N/A,FALSE,"Вып.доходы"}</definedName>
    <definedName name="Бюджет" hidden="1">{#N/A,#N/A,FALSE,"Вып.доходы"}</definedName>
    <definedName name="в" localSheetId="1" hidden="1">{#N/A,#N/A,FALSE,"Вып.доходы"}</definedName>
    <definedName name="в" localSheetId="2" hidden="1">{#N/A,#N/A,FALSE,"Вып.доходы"}</definedName>
    <definedName name="в" hidden="1">{#N/A,#N/A,FALSE,"Вып.доходы"}</definedName>
    <definedName name="ва" localSheetId="1" hidden="1">{#N/A,#N/A,FALSE,"Вып.доходы"}</definedName>
    <definedName name="ва" localSheetId="2" hidden="1">{#N/A,#N/A,FALSE,"Вып.доходы"}</definedName>
    <definedName name="ва" hidden="1">{#N/A,#N/A,FALSE,"Вып.доходы"}</definedName>
    <definedName name="вапва" localSheetId="1" hidden="1">{#N/A,#N/A,FALSE,"Вып.доходы"}</definedName>
    <definedName name="вапва" localSheetId="2" hidden="1">{#N/A,#N/A,FALSE,"Вып.доходы"}</definedName>
    <definedName name="вапва" hidden="1">{#N/A,#N/A,FALSE,"Вып.доходы"}</definedName>
    <definedName name="вбл" localSheetId="1" hidden="1">{#N/A,#N/A,FALSE,"Вып.доходы"}</definedName>
    <definedName name="вбл" localSheetId="2" hidden="1">{#N/A,#N/A,FALSE,"Вып.доходы"}</definedName>
    <definedName name="вбл" hidden="1">{#N/A,#N/A,FALSE,"Вып.доходы"}</definedName>
    <definedName name="век" localSheetId="1" hidden="1">{#N/A,#N/A,FALSE,"Вып.доходы"}</definedName>
    <definedName name="век" localSheetId="2" hidden="1">{#N/A,#N/A,FALSE,"Вып.доходы"}</definedName>
    <definedName name="век" hidden="1">{#N/A,#N/A,FALSE,"Вып.доходы"}</definedName>
    <definedName name="вкпеа" localSheetId="1" hidden="1">{#N/A,#N/A,FALSE,"Вып.доходы"}</definedName>
    <definedName name="вкпеа" localSheetId="2" hidden="1">{#N/A,#N/A,FALSE,"Вып.доходы"}</definedName>
    <definedName name="вкпеа" hidden="1">{#N/A,#N/A,FALSE,"Вып.доходы"}</definedName>
    <definedName name="вкть" localSheetId="1" hidden="1">{#N/A,#N/A,FALSE,"Вып.доходы"}</definedName>
    <definedName name="вкть" localSheetId="2" hidden="1">{#N/A,#N/A,FALSE,"Вып.доходы"}</definedName>
    <definedName name="вкть" hidden="1">{#N/A,#N/A,FALSE,"Вып.доходы"}</definedName>
    <definedName name="вы" localSheetId="1" hidden="1">{#N/A,#N/A,FALSE,"Вып.доходы"}</definedName>
    <definedName name="вы" localSheetId="2" hidden="1">{#N/A,#N/A,FALSE,"Вып.доходы"}</definedName>
    <definedName name="вы" hidden="1">{#N/A,#N/A,FALSE,"Вып.доходы"}</definedName>
    <definedName name="вь5" localSheetId="1" hidden="1">{#N/A,#N/A,FALSE,"Вып.доходы"}</definedName>
    <definedName name="вь5" localSheetId="2" hidden="1">{#N/A,#N/A,FALSE,"Вып.доходы"}</definedName>
    <definedName name="вь5" hidden="1">{#N/A,#N/A,FALSE,"Вып.доходы"}</definedName>
    <definedName name="г" localSheetId="1" hidden="1">{#N/A,#N/A,FALSE,"Вып.доходы"}</definedName>
    <definedName name="г" localSheetId="2" hidden="1">{#N/A,#N/A,FALSE,"Вып.доходы"}</definedName>
    <definedName name="г" hidden="1">{#N/A,#N/A,FALSE,"Вып.доходы"}</definedName>
    <definedName name="г0" localSheetId="1" hidden="1">{#N/A,#N/A,FALSE,"Вып.доходы"}</definedName>
    <definedName name="г0" localSheetId="2" hidden="1">{#N/A,#N/A,FALSE,"Вып.доходы"}</definedName>
    <definedName name="г0" hidden="1">{#N/A,#N/A,FALSE,"Вып.доходы"}</definedName>
    <definedName name="г8" localSheetId="1" hidden="1">{#N/A,#N/A,FALSE,"Вып.доходы"}</definedName>
    <definedName name="г8" localSheetId="2" hidden="1">{#N/A,#N/A,FALSE,"Вып.доходы"}</definedName>
    <definedName name="г8" hidden="1">{#N/A,#N/A,FALSE,"Вып.доходы"}</definedName>
    <definedName name="гае8ш6" localSheetId="1" hidden="1">{#N/A,#N/A,FALSE,"Вып.доходы"}</definedName>
    <definedName name="гае8ш6" localSheetId="2" hidden="1">{#N/A,#N/A,FALSE,"Вып.доходы"}</definedName>
    <definedName name="гае8ш6" hidden="1">{#N/A,#N/A,FALSE,"Вып.доходы"}</definedName>
    <definedName name="ГАИ" localSheetId="1" hidden="1">{#N/A,#N/A,FALSE,"Вып.доходы"}</definedName>
    <definedName name="ГАИ" localSheetId="2" hidden="1">{#N/A,#N/A,FALSE,"Вып.доходы"}</definedName>
    <definedName name="ГАИ" hidden="1">{#N/A,#N/A,FALSE,"Вып.доходы"}</definedName>
    <definedName name="гг" localSheetId="1" hidden="1">{#N/A,#N/A,FALSE,"Вып.доходы"}</definedName>
    <definedName name="гг" localSheetId="2" hidden="1">{#N/A,#N/A,FALSE,"Вып.доходы"}</definedName>
    <definedName name="гг" hidden="1">{#N/A,#N/A,FALSE,"Вып.доходы"}</definedName>
    <definedName name="гиит" localSheetId="1" hidden="1">{#N/A,#N/A,FALSE,"Вып.доходы"}</definedName>
    <definedName name="гиит" localSheetId="2" hidden="1">{#N/A,#N/A,FALSE,"Вып.доходы"}</definedName>
    <definedName name="гиит" hidden="1">{#N/A,#N/A,FALSE,"Вып.доходы"}</definedName>
    <definedName name="глшгл" localSheetId="1" hidden="1">{#N/A,#N/A,FALSE,"Вып.доходы"}</definedName>
    <definedName name="глшгл" localSheetId="2" hidden="1">{#N/A,#N/A,FALSE,"Вып.доходы"}</definedName>
    <definedName name="глшгл" hidden="1">{#N/A,#N/A,FALSE,"Вып.доходы"}</definedName>
    <definedName name="гнб" localSheetId="1" hidden="1">{#N/A,#N/A,FALSE,"Вып.доходы"}</definedName>
    <definedName name="гнб" localSheetId="2" hidden="1">{#N/A,#N/A,FALSE,"Вып.доходы"}</definedName>
    <definedName name="гнб" hidden="1">{#N/A,#N/A,FALSE,"Вып.доходы"}</definedName>
    <definedName name="гнг" localSheetId="1" hidden="1">{#N/A,#N/A,FALSE,"Вып.доходы"}</definedName>
    <definedName name="гнг" localSheetId="2" hidden="1">{#N/A,#N/A,FALSE,"Вып.доходы"}</definedName>
    <definedName name="гнг" hidden="1">{#N/A,#N/A,FALSE,"Вып.доходы"}</definedName>
    <definedName name="гое8г67" localSheetId="1" hidden="1">{#N/A,#N/A,FALSE,"Вып.доходы"}</definedName>
    <definedName name="гое8г67" localSheetId="2" hidden="1">{#N/A,#N/A,FALSE,"Вып.доходы"}</definedName>
    <definedName name="гое8г67" hidden="1">{#N/A,#N/A,FALSE,"Вып.доходы"}</definedName>
    <definedName name="гпш" localSheetId="1" hidden="1">{#N/A,#N/A,FALSE,"Вып.доходы"}</definedName>
    <definedName name="гпш" localSheetId="2" hidden="1">{#N/A,#N/A,FALSE,"Вып.доходы"}</definedName>
    <definedName name="гпш" hidden="1">{#N/A,#N/A,FALSE,"Вып.доходы"}</definedName>
    <definedName name="гш" localSheetId="1" hidden="1">{#N/A,#N/A,FALSE,"Вып.доходы"}</definedName>
    <definedName name="гш" localSheetId="2" hidden="1">{#N/A,#N/A,FALSE,"Вып.доходы"}</definedName>
    <definedName name="гш" hidden="1">{#N/A,#N/A,FALSE,"Вып.доходы"}</definedName>
    <definedName name="гшап" localSheetId="1" hidden="1">{#N/A,#N/A,FALSE,"Вып.доходы"}</definedName>
    <definedName name="гшап" localSheetId="2" hidden="1">{#N/A,#N/A,FALSE,"Вып.доходы"}</definedName>
    <definedName name="гшап" hidden="1">{#N/A,#N/A,FALSE,"Вып.доходы"}</definedName>
    <definedName name="гшш" localSheetId="1" hidden="1">{#N/A,#N/A,FALSE,"Вып.доходы"}</definedName>
    <definedName name="гшш" localSheetId="2" hidden="1">{#N/A,#N/A,FALSE,"Вып.доходы"}</definedName>
    <definedName name="гшш" hidden="1">{#N/A,#N/A,FALSE,"Вып.доходы"}</definedName>
    <definedName name="гшщ" localSheetId="1" hidden="1">{#N/A,#N/A,FALSE,"Вып.доходы"}</definedName>
    <definedName name="гшщ" localSheetId="2" hidden="1">{#N/A,#N/A,FALSE,"Вып.доходы"}</definedName>
    <definedName name="гшщ" hidden="1">{#N/A,#N/A,FALSE,"Вып.доходы"}</definedName>
    <definedName name="гшщнз" localSheetId="1" hidden="1">{#N/A,#N/A,FALSE,"Вып.доходы"}</definedName>
    <definedName name="гшщнз" localSheetId="2" hidden="1">{#N/A,#N/A,FALSE,"Вып.доходы"}</definedName>
    <definedName name="гшщнз" hidden="1">{#N/A,#N/A,FALSE,"Вып.доходы"}</definedName>
    <definedName name="гшющ" localSheetId="1" hidden="1">{#N/A,#N/A,FALSE,"Вып.доходы"}</definedName>
    <definedName name="гшющ" localSheetId="2" hidden="1">{#N/A,#N/A,FALSE,"Вып.доходы"}</definedName>
    <definedName name="гшющ" hidden="1">{#N/A,#N/A,FALSE,"Вып.доходы"}</definedName>
    <definedName name="гю" localSheetId="1" hidden="1">{#N/A,#N/A,FALSE,"Вып.доходы"}</definedName>
    <definedName name="гю" localSheetId="2" hidden="1">{#N/A,#N/A,FALSE,"Вып.доходы"}</definedName>
    <definedName name="гю" hidden="1">{#N/A,#N/A,FALSE,"Вып.доходы"}</definedName>
    <definedName name="гюн" localSheetId="1" hidden="1">{#N/A,#N/A,FALSE,"Вып.доходы"}</definedName>
    <definedName name="гюн" localSheetId="2" hidden="1">{#N/A,#N/A,FALSE,"Вып.доходы"}</definedName>
    <definedName name="гюн" hidden="1">{#N/A,#N/A,FALSE,"Вып.доходы"}</definedName>
    <definedName name="д" localSheetId="1" hidden="1">{#N/A,#N/A,FALSE,"Вып.доходы"}</definedName>
    <definedName name="д" localSheetId="2" hidden="1">{#N/A,#N/A,FALSE,"Вып.доходы"}</definedName>
    <definedName name="д" hidden="1">{#N/A,#N/A,FALSE,"Вып.доходы"}</definedName>
    <definedName name="дж" localSheetId="1" hidden="1">{#N/A,#N/A,FALSE,"Вып.доходы"}</definedName>
    <definedName name="дж" localSheetId="2" hidden="1">{#N/A,#N/A,FALSE,"Вып.доходы"}</definedName>
    <definedName name="дж" hidden="1">{#N/A,#N/A,FALSE,"Вып.доходы"}</definedName>
    <definedName name="дло" localSheetId="1" hidden="1">{#N/A,#N/A,FALSE,"Вып.доходы"}</definedName>
    <definedName name="дло" localSheetId="2" hidden="1">{#N/A,#N/A,FALSE,"Вып.доходы"}</definedName>
    <definedName name="дло" hidden="1">{#N/A,#N/A,FALSE,"Вып.доходы"}</definedName>
    <definedName name="дю.ж" localSheetId="1" hidden="1">{#N/A,#N/A,FALSE,"Вып.доходы"}</definedName>
    <definedName name="дю.ж" localSheetId="2" hidden="1">{#N/A,#N/A,FALSE,"Вып.доходы"}</definedName>
    <definedName name="дю.ж" hidden="1">{#N/A,#N/A,FALSE,"Вып.доходы"}</definedName>
    <definedName name="е" localSheetId="1" hidden="1">{#N/A,#N/A,FALSE,"Вып.доходы"}</definedName>
    <definedName name="е" localSheetId="2" hidden="1">{#N/A,#N/A,FALSE,"Вып.доходы"}</definedName>
    <definedName name="е" hidden="1">{#N/A,#N/A,FALSE,"Вып.доходы"}</definedName>
    <definedName name="еа7о" localSheetId="1" hidden="1">{#N/A,#N/A,FALSE,"Вып.доходы"}</definedName>
    <definedName name="еа7о" localSheetId="2" hidden="1">{#N/A,#N/A,FALSE,"Вып.доходы"}</definedName>
    <definedName name="еа7о" hidden="1">{#N/A,#N/A,FALSE,"Вып.доходы"}</definedName>
    <definedName name="егек" localSheetId="1" hidden="1">{#N/A,#N/A,FALSE,"Вып.доходы"}</definedName>
    <definedName name="егек" localSheetId="2" hidden="1">{#N/A,#N/A,FALSE,"Вып.доходы"}</definedName>
    <definedName name="егек" hidden="1">{#N/A,#N/A,FALSE,"Вып.доходы"}</definedName>
    <definedName name="ее" localSheetId="1" hidden="1">{#N/A,#N/A,FALSE,"Вып.доходы"}</definedName>
    <definedName name="ее" localSheetId="2" hidden="1">{#N/A,#N/A,FALSE,"Вып.доходы"}</definedName>
    <definedName name="ее" hidden="1">{#N/A,#N/A,FALSE,"Вып.доходы"}</definedName>
    <definedName name="еее" localSheetId="1" hidden="1">{#N/A,#N/A,FALSE,"Вып.доходы"}</definedName>
    <definedName name="еее" localSheetId="2" hidden="1">{#N/A,#N/A,FALSE,"Вып.доходы"}</definedName>
    <definedName name="еее" hidden="1">{#N/A,#N/A,FALSE,"Вып.доходы"}</definedName>
    <definedName name="ен" localSheetId="1" hidden="1">{#N/A,#N/A,FALSE,"Вып.доходы"}</definedName>
    <definedName name="ен" localSheetId="2" hidden="1">{#N/A,#N/A,FALSE,"Вып.доходы"}</definedName>
    <definedName name="ен" hidden="1">{#N/A,#N/A,FALSE,"Вып.доходы"}</definedName>
    <definedName name="енег" localSheetId="1" hidden="1">{#N/A,#N/A,FALSE,"Вып.доходы"}</definedName>
    <definedName name="енег" localSheetId="2" hidden="1">{#N/A,#N/A,FALSE,"Вып.доходы"}</definedName>
    <definedName name="енег" hidden="1">{#N/A,#N/A,FALSE,"Вып.доходы"}</definedName>
    <definedName name="ент" localSheetId="1" hidden="1">{#N/A,#N/A,FALSE,"Вып.доходы"}</definedName>
    <definedName name="ент" localSheetId="2" hidden="1">{#N/A,#N/A,FALSE,"Вып.доходы"}</definedName>
    <definedName name="ент" hidden="1">{#N/A,#N/A,FALSE,"Вып.доходы"}</definedName>
    <definedName name="епи" localSheetId="1" hidden="1">{#N/A,#N/A,FALSE,"Вып.доходы"}</definedName>
    <definedName name="епи" localSheetId="2" hidden="1">{#N/A,#N/A,FALSE,"Вып.доходы"}</definedName>
    <definedName name="епи" hidden="1">{#N/A,#N/A,FALSE,"Вып.доходы"}</definedName>
    <definedName name="Еще" localSheetId="1" hidden="1">{#N/A,#N/A,FALSE,"Вып.доходы"}</definedName>
    <definedName name="Еще" localSheetId="2" hidden="1">{#N/A,#N/A,FALSE,"Вып.доходы"}</definedName>
    <definedName name="Еще" hidden="1">{#N/A,#N/A,FALSE,"Вып.доходы"}</definedName>
    <definedName name="жэ" localSheetId="1" hidden="1">{#N/A,#N/A,FALSE,"Вып.доходы"}</definedName>
    <definedName name="жэ" localSheetId="2" hidden="1">{#N/A,#N/A,FALSE,"Вып.доходы"}</definedName>
    <definedName name="жэ" hidden="1">{#N/A,#N/A,FALSE,"Вып.доходы"}</definedName>
    <definedName name="з" localSheetId="1" hidden="1">{#N/A,#N/A,FALSE,"Вып.доходы"}</definedName>
    <definedName name="з" localSheetId="2" hidden="1">{#N/A,#N/A,FALSE,"Вып.доходы"}</definedName>
    <definedName name="з" hidden="1">{#N/A,#N/A,FALSE,"Вып.доходы"}</definedName>
    <definedName name="з." localSheetId="1" hidden="1">{#N/A,#N/A,FALSE,"Вып.доходы"}</definedName>
    <definedName name="з." localSheetId="2" hidden="1">{#N/A,#N/A,FALSE,"Вып.доходы"}</definedName>
    <definedName name="з." hidden="1">{#N/A,#N/A,FALSE,"Вып.доходы"}</definedName>
    <definedName name="зжщ" localSheetId="1" hidden="1">{#N/A,#N/A,FALSE,"Вып.доходы"}</definedName>
    <definedName name="зжщ" localSheetId="2" hidden="1">{#N/A,#N/A,FALSE,"Вып.доходы"}</definedName>
    <definedName name="зжщ" hidden="1">{#N/A,#N/A,FALSE,"Вып.доходы"}</definedName>
    <definedName name="зи" localSheetId="1" hidden="1">{#N/A,#N/A,FALSE,"Вып.доходы"}</definedName>
    <definedName name="зи" localSheetId="2" hidden="1">{#N/A,#N/A,FALSE,"Вып.доходы"}</definedName>
    <definedName name="зи" hidden="1">{#N/A,#N/A,FALSE,"Вып.доходы"}</definedName>
    <definedName name="зх" localSheetId="1" hidden="1">{#N/A,#N/A,FALSE,"Вып.доходы"}</definedName>
    <definedName name="зх" localSheetId="2" hidden="1">{#N/A,#N/A,FALSE,"Вып.доходы"}</definedName>
    <definedName name="зх" hidden="1">{#N/A,#N/A,FALSE,"Вып.доходы"}</definedName>
    <definedName name="зш" localSheetId="1" hidden="1">{#N/A,#N/A,FALSE,"Вып.доходы"}</definedName>
    <definedName name="зш" localSheetId="2" hidden="1">{#N/A,#N/A,FALSE,"Вып.доходы"}</definedName>
    <definedName name="зш" hidden="1">{#N/A,#N/A,FALSE,"Вып.доходы"}</definedName>
    <definedName name="зщз" localSheetId="1" hidden="1">{#N/A,#N/A,FALSE,"Вып.доходы"}</definedName>
    <definedName name="зщз" localSheetId="2" hidden="1">{#N/A,#N/A,FALSE,"Вып.доходы"}</definedName>
    <definedName name="зщз" hidden="1">{#N/A,#N/A,FALSE,"Вып.доходы"}</definedName>
    <definedName name="зщх" localSheetId="1" hidden="1">{#N/A,#N/A,FALSE,"Вып.доходы"}</definedName>
    <definedName name="зщх" localSheetId="2" hidden="1">{#N/A,#N/A,FALSE,"Вып.доходы"}</definedName>
    <definedName name="зщх" hidden="1">{#N/A,#N/A,FALSE,"Вып.доходы"}</definedName>
    <definedName name="зэхз" localSheetId="1" hidden="1">{#N/A,#N/A,FALSE,"Вып.доходы"}</definedName>
    <definedName name="зэхз" localSheetId="2" hidden="1">{#N/A,#N/A,FALSE,"Вып.доходы"}</definedName>
    <definedName name="зэхз" hidden="1">{#N/A,#N/A,FALSE,"Вып.доходы"}</definedName>
    <definedName name="и" localSheetId="1" hidden="1">{#N/A,#N/A,FALSE,"Вып.доходы"}</definedName>
    <definedName name="и" localSheetId="2" hidden="1">{#N/A,#N/A,FALSE,"Вып.доходы"}</definedName>
    <definedName name="и" hidden="1">{#N/A,#N/A,FALSE,"Вып.доходы"}</definedName>
    <definedName name="игш" localSheetId="1" hidden="1">{#N/A,#N/A,FALSE,"Вып.доходы"}</definedName>
    <definedName name="игш" localSheetId="2" hidden="1">{#N/A,#N/A,FALSE,"Вып.доходы"}</definedName>
    <definedName name="игш" hidden="1">{#N/A,#N/A,FALSE,"Вып.доходы"}</definedName>
    <definedName name="ии" localSheetId="1" hidden="1">{#N/A,#N/A,FALSE,"Вып.доходы"}</definedName>
    <definedName name="ии" localSheetId="2" hidden="1">{#N/A,#N/A,FALSE,"Вып.доходы"}</definedName>
    <definedName name="ии" hidden="1">{#N/A,#N/A,FALSE,"Вып.доходы"}</definedName>
    <definedName name="им" localSheetId="1" hidden="1">{#N/A,#N/A,FALSE,"Вып.доходы"}</definedName>
    <definedName name="им" localSheetId="2" hidden="1">{#N/A,#N/A,FALSE,"Вып.доходы"}</definedName>
    <definedName name="им" hidden="1">{#N/A,#N/A,FALSE,"Вып.доходы"}</definedName>
    <definedName name="ингю" localSheetId="1" hidden="1">{#N/A,#N/A,FALSE,"Вып.доходы"}</definedName>
    <definedName name="ингю" localSheetId="2" hidden="1">{#N/A,#N/A,FALSE,"Вып.доходы"}</definedName>
    <definedName name="ингю" hidden="1">{#N/A,#N/A,FALSE,"Вып.доходы"}</definedName>
    <definedName name="ио" localSheetId="1" hidden="1">{#N/A,#N/A,FALSE,"Вып.доходы"}</definedName>
    <definedName name="ио" localSheetId="2" hidden="1">{#N/A,#N/A,FALSE,"Вып.доходы"}</definedName>
    <definedName name="ио" hidden="1">{#N/A,#N/A,FALSE,"Вып.доходы"}</definedName>
    <definedName name="ир" localSheetId="1" hidden="1">{#N/A,#N/A,FALSE,"Вып.доходы"}</definedName>
    <definedName name="ир" localSheetId="2" hidden="1">{#N/A,#N/A,FALSE,"Вып.доходы"}</definedName>
    <definedName name="ир" hidden="1">{#N/A,#N/A,FALSE,"Вып.доходы"}</definedName>
    <definedName name="ирп" localSheetId="1" hidden="1">{#N/A,#N/A,FALSE,"Вып.доходы"}</definedName>
    <definedName name="ирп" localSheetId="2" hidden="1">{#N/A,#N/A,FALSE,"Вып.доходы"}</definedName>
    <definedName name="ирп" hidden="1">{#N/A,#N/A,FALSE,"Вып.доходы"}</definedName>
    <definedName name="ирпро" localSheetId="1" hidden="1">{#N/A,#N/A,FALSE,"Вып.доходы"}</definedName>
    <definedName name="ирпро" localSheetId="2" hidden="1">{#N/A,#N/A,FALSE,"Вып.доходы"}</definedName>
    <definedName name="ирпро" hidden="1">{#N/A,#N/A,FALSE,"Вып.доходы"}</definedName>
    <definedName name="ито" localSheetId="1" hidden="1">{#N/A,#N/A,FALSE,"Вып.доходы"}</definedName>
    <definedName name="ито" localSheetId="2" hidden="1">{#N/A,#N/A,FALSE,"Вып.доходы"}</definedName>
    <definedName name="ито" hidden="1">{#N/A,#N/A,FALSE,"Вып.доходы"}</definedName>
    <definedName name="иьб" localSheetId="1" hidden="1">{#N/A,#N/A,FALSE,"Вып.доходы"}</definedName>
    <definedName name="иьб" localSheetId="2" hidden="1">{#N/A,#N/A,FALSE,"Вып.доходы"}</definedName>
    <definedName name="иьб" hidden="1">{#N/A,#N/A,FALSE,"Вып.доходы"}</definedName>
    <definedName name="иьбллл" localSheetId="1" hidden="1">{#N/A,#N/A,FALSE,"Вып.доходы"}</definedName>
    <definedName name="иьбллл" localSheetId="2" hidden="1">{#N/A,#N/A,FALSE,"Вып.доходы"}</definedName>
    <definedName name="иьбллл" hidden="1">{#N/A,#N/A,FALSE,"Вып.доходы"}</definedName>
    <definedName name="й" localSheetId="1" hidden="1">{#N/A,#N/A,FALSE,"Вып.доходы"}</definedName>
    <definedName name="й" localSheetId="2" hidden="1">{#N/A,#N/A,FALSE,"Вып.доходы"}</definedName>
    <definedName name="й" hidden="1">{#N/A,#N/A,FALSE,"Вып.доходы"}</definedName>
    <definedName name="йй" localSheetId="1" hidden="1">{#N/A,#N/A,FALSE,"Вып.доходы"}</definedName>
    <definedName name="йй" localSheetId="2" hidden="1">{#N/A,#N/A,FALSE,"Вып.доходы"}</definedName>
    <definedName name="йй" hidden="1">{#N/A,#N/A,FALSE,"Вып.доходы"}</definedName>
    <definedName name="к" localSheetId="1" hidden="1">{#N/A,#N/A,FALSE,"Вып.доходы"}</definedName>
    <definedName name="к" localSheetId="2" hidden="1">{#N/A,#N/A,FALSE,"Вып.доходы"}</definedName>
    <definedName name="к" hidden="1">{#N/A,#N/A,FALSE,"Вып.доходы"}</definedName>
    <definedName name="капм" localSheetId="1" hidden="1">{#N/A,#N/A,FALSE,"Вып.доходы"}</definedName>
    <definedName name="капм" localSheetId="2" hidden="1">{#N/A,#N/A,FALSE,"Вып.доходы"}</definedName>
    <definedName name="капм" hidden="1">{#N/A,#N/A,FALSE,"Вып.доходы"}</definedName>
    <definedName name="кн" localSheetId="1" hidden="1">{#N/A,#N/A,FALSE,"Вып.доходы"}</definedName>
    <definedName name="кн" localSheetId="2" hidden="1">{#N/A,#N/A,FALSE,"Вып.доходы"}</definedName>
    <definedName name="кн" hidden="1">{#N/A,#N/A,FALSE,"Вып.доходы"}</definedName>
    <definedName name="ку" localSheetId="1" hidden="1">{#N/A,#N/A,FALSE,"Вып.доходы"}</definedName>
    <definedName name="ку" localSheetId="2" hidden="1">{#N/A,#N/A,FALSE,"Вып.доходы"}</definedName>
    <definedName name="ку" hidden="1">{#N/A,#N/A,FALSE,"Вып.доходы"}</definedName>
    <definedName name="кчбд" localSheetId="1" hidden="1">{#N/A,#N/A,FALSE,"Вып.доходы"}</definedName>
    <definedName name="кчбд" localSheetId="2" hidden="1">{#N/A,#N/A,FALSE,"Вып.доходы"}</definedName>
    <definedName name="кчбд" hidden="1">{#N/A,#N/A,FALSE,"Вып.доходы"}</definedName>
    <definedName name="л" localSheetId="1" hidden="1">{#N/A,#N/A,FALSE,"Вып.доходы"}</definedName>
    <definedName name="л" localSheetId="2" hidden="1">{#N/A,#N/A,FALSE,"Вып.доходы"}</definedName>
    <definedName name="л" hidden="1">{#N/A,#N/A,FALSE,"Вып.доходы"}</definedName>
    <definedName name="лбл" localSheetId="1" hidden="1">{#N/A,#N/A,FALSE,"Вып.доходы"}</definedName>
    <definedName name="лбл" localSheetId="2" hidden="1">{#N/A,#N/A,FALSE,"Вып.доходы"}</definedName>
    <definedName name="лбл" hidden="1">{#N/A,#N/A,FALSE,"Вып.доходы"}</definedName>
    <definedName name="лд" localSheetId="1" hidden="1">{#N/A,#N/A,FALSE,"Вып.доходы"}</definedName>
    <definedName name="лд" localSheetId="2" hidden="1">{#N/A,#N/A,FALSE,"Вып.доходы"}</definedName>
    <definedName name="лд" hidden="1">{#N/A,#N/A,FALSE,"Вып.доходы"}</definedName>
    <definedName name="лдл" localSheetId="1" hidden="1">{#N/A,#N/A,FALSE,"Вып.доходы"}</definedName>
    <definedName name="лдл" localSheetId="2" hidden="1">{#N/A,#N/A,FALSE,"Вып.доходы"}</definedName>
    <definedName name="лдл" hidden="1">{#N/A,#N/A,FALSE,"Вып.доходы"}</definedName>
    <definedName name="ло" localSheetId="1" hidden="1">{#N/A,#N/A,FALSE,"Вып.доходы"}</definedName>
    <definedName name="ло" localSheetId="2" hidden="1">{#N/A,#N/A,FALSE,"Вып.доходы"}</definedName>
    <definedName name="ло" hidden="1">{#N/A,#N/A,FALSE,"Вып.доходы"}</definedName>
    <definedName name="лщ" localSheetId="1" hidden="1">{#N/A,#N/A,FALSE,"Вып.доходы"}</definedName>
    <definedName name="лщ" localSheetId="2" hidden="1">{#N/A,#N/A,FALSE,"Вып.доходы"}</definedName>
    <definedName name="лщ" hidden="1">{#N/A,#N/A,FALSE,"Вып.доходы"}</definedName>
    <definedName name="м" localSheetId="1" hidden="1">{#N/A,#N/A,FALSE,"Вып.доходы"}</definedName>
    <definedName name="м" localSheetId="2" hidden="1">{#N/A,#N/A,FALSE,"Вып.доходы"}</definedName>
    <definedName name="м" hidden="1">{#N/A,#N/A,FALSE,"Вып.доходы"}</definedName>
    <definedName name="мб" localSheetId="1" hidden="1">{#N/A,#N/A,FALSE,"Вып.доходы"}</definedName>
    <definedName name="мб" localSheetId="2" hidden="1">{#N/A,#N/A,FALSE,"Вып.доходы"}</definedName>
    <definedName name="мб" hidden="1">{#N/A,#N/A,FALSE,"Вып.доходы"}</definedName>
    <definedName name="мг" localSheetId="1" hidden="1">{#N/A,#N/A,FALSE,"Вып.доходы"}</definedName>
    <definedName name="мг" localSheetId="2" hidden="1">{#N/A,#N/A,FALSE,"Вып.доходы"}</definedName>
    <definedName name="мг" hidden="1">{#N/A,#N/A,FALSE,"Вып.доходы"}</definedName>
    <definedName name="мис" localSheetId="1" hidden="1">{#N/A,#N/A,FALSE,"Вып.доходы"}</definedName>
    <definedName name="мис" localSheetId="2" hidden="1">{#N/A,#N/A,FALSE,"Вып.доходы"}</definedName>
    <definedName name="мис" hidden="1">{#N/A,#N/A,FALSE,"Вып.доходы"}</definedName>
    <definedName name="мн" localSheetId="1" hidden="1">{#N/A,#N/A,FALSE,"Вып.доходы"}</definedName>
    <definedName name="мн" localSheetId="2" hidden="1">{#N/A,#N/A,FALSE,"Вып.доходы"}</definedName>
    <definedName name="мн" hidden="1">{#N/A,#N/A,FALSE,"Вып.доходы"}</definedName>
    <definedName name="мнг" localSheetId="1" hidden="1">{#N/A,#N/A,FALSE,"Вып.доходы"}</definedName>
    <definedName name="мнг" localSheetId="2" hidden="1">{#N/A,#N/A,FALSE,"Вып.доходы"}</definedName>
    <definedName name="мнг" hidden="1">{#N/A,#N/A,FALSE,"Вып.доходы"}</definedName>
    <definedName name="мпр" localSheetId="1" hidden="1">{#N/A,#N/A,FALSE,"Вып.доходы"}</definedName>
    <definedName name="мпр" localSheetId="2" hidden="1">{#N/A,#N/A,FALSE,"Вып.доходы"}</definedName>
    <definedName name="мпр" hidden="1">{#N/A,#N/A,FALSE,"Вып.доходы"}</definedName>
    <definedName name="мс" localSheetId="1" hidden="1">{#N/A,#N/A,FALSE,"Вып.доходы"}</definedName>
    <definedName name="мс" localSheetId="2" hidden="1">{#N/A,#N/A,FALSE,"Вып.доходы"}</definedName>
    <definedName name="мс" hidden="1">{#N/A,#N/A,FALSE,"Вып.доходы"}</definedName>
    <definedName name="н" localSheetId="1" hidden="1">{#N/A,#N/A,FALSE,"Вып.доходы"}</definedName>
    <definedName name="н" localSheetId="2" hidden="1">{#N/A,#N/A,FALSE,"Вып.доходы"}</definedName>
    <definedName name="н" hidden="1">{#N/A,#N/A,FALSE,"Вып.доходы"}</definedName>
    <definedName name="н6" localSheetId="1" hidden="1">{#N/A,#N/A,FALSE,"Вып.доходы"}</definedName>
    <definedName name="н6" localSheetId="2" hidden="1">{#N/A,#N/A,FALSE,"Вып.доходы"}</definedName>
    <definedName name="н6" hidden="1">{#N/A,#N/A,FALSE,"Вып.доходы"}</definedName>
    <definedName name="нг" localSheetId="1" hidden="1">{#N/A,#N/A,FALSE,"Вып.доходы"}</definedName>
    <definedName name="нг" localSheetId="2" hidden="1">{#N/A,#N/A,FALSE,"Вып.доходы"}</definedName>
    <definedName name="нг" hidden="1">{#N/A,#N/A,FALSE,"Вып.доходы"}</definedName>
    <definedName name="нгб" localSheetId="1" hidden="1">{#N/A,#N/A,FALSE,"Вып.доходы"}</definedName>
    <definedName name="нгб" localSheetId="2" hidden="1">{#N/A,#N/A,FALSE,"Вып.доходы"}</definedName>
    <definedName name="нгб" hidden="1">{#N/A,#N/A,FALSE,"Вып.доходы"}</definedName>
    <definedName name="нгш" localSheetId="1" hidden="1">{#N/A,#N/A,FALSE,"Вып.доходы"}</definedName>
    <definedName name="нгш" localSheetId="2" hidden="1">{#N/A,#N/A,FALSE,"Вып.доходы"}</definedName>
    <definedName name="нгш" hidden="1">{#N/A,#N/A,FALSE,"Вып.доходы"}</definedName>
    <definedName name="негоеано" localSheetId="1" hidden="1">{#N/A,#N/A,FALSE,"Вып.доходы"}</definedName>
    <definedName name="негоеано" localSheetId="2" hidden="1">{#N/A,#N/A,FALSE,"Вып.доходы"}</definedName>
    <definedName name="негоеано" hidden="1">{#N/A,#N/A,FALSE,"Вып.доходы"}</definedName>
    <definedName name="нп" localSheetId="1" hidden="1">{#N/A,#N/A,FALSE,"Вып.доходы"}</definedName>
    <definedName name="нп" localSheetId="2" hidden="1">{#N/A,#N/A,FALSE,"Вып.доходы"}</definedName>
    <definedName name="нп" hidden="1">{#N/A,#N/A,FALSE,"Вып.доходы"}</definedName>
    <definedName name="нпе" localSheetId="1" hidden="1">{#N/A,#N/A,FALSE,"Вып.доходы"}</definedName>
    <definedName name="нпе" localSheetId="2" hidden="1">{#N/A,#N/A,FALSE,"Вып.доходы"}</definedName>
    <definedName name="нпе" hidden="1">{#N/A,#N/A,FALSE,"Вып.доходы"}</definedName>
    <definedName name="о" localSheetId="1" hidden="1">{#N/A,#N/A,FALSE,"Вып.доходы"}</definedName>
    <definedName name="о" localSheetId="2" hidden="1">{#N/A,#N/A,FALSE,"Вып.доходы"}</definedName>
    <definedName name="о" hidden="1">{#N/A,#N/A,FALSE,"Вып.доходы"}</definedName>
    <definedName name="оггггг" localSheetId="1" hidden="1">{#N/A,#N/A,FALSE,"Вып.доходы"}</definedName>
    <definedName name="оггггг" localSheetId="2" hidden="1">{#N/A,#N/A,FALSE,"Вып.доходы"}</definedName>
    <definedName name="оггггг" hidden="1">{#N/A,#N/A,FALSE,"Вып.доходы"}</definedName>
    <definedName name="огшг" localSheetId="1" hidden="1">{#N/A,#N/A,FALSE,"Вып.доходы"}</definedName>
    <definedName name="огшг" localSheetId="2" hidden="1">{#N/A,#N/A,FALSE,"Вып.доходы"}</definedName>
    <definedName name="огшг" hidden="1">{#N/A,#N/A,FALSE,"Вып.доходы"}</definedName>
    <definedName name="ол" localSheetId="1" hidden="1">{#N/A,#N/A,FALSE,"Вып.доходы"}</definedName>
    <definedName name="ол" localSheetId="2" hidden="1">{#N/A,#N/A,FALSE,"Вып.доходы"}</definedName>
    <definedName name="ол" hidden="1">{#N/A,#N/A,FALSE,"Вып.доходы"}</definedName>
    <definedName name="олир" localSheetId="1" hidden="1">{#N/A,#N/A,FALSE,"Вып.доходы"}</definedName>
    <definedName name="олир" localSheetId="2" hidden="1">{#N/A,#N/A,FALSE,"Вып.доходы"}</definedName>
    <definedName name="олир" hidden="1">{#N/A,#N/A,FALSE,"Вып.доходы"}</definedName>
    <definedName name="олш" localSheetId="1" hidden="1">{#N/A,#N/A,FALSE,"Вып.доходы"}</definedName>
    <definedName name="олш" localSheetId="2" hidden="1">{#N/A,#N/A,FALSE,"Вып.доходы"}</definedName>
    <definedName name="олш" hidden="1">{#N/A,#N/A,FALSE,"Вып.доходы"}</definedName>
    <definedName name="ооо" localSheetId="2" hidden="1">{#N/A,#N/A,FALSE,"Вып.доходы"}</definedName>
    <definedName name="ооо" hidden="1">{#N/A,#N/A,FALSE,"Вып.доходы"}</definedName>
    <definedName name="ор" localSheetId="1" hidden="1">{#N/A,#N/A,FALSE,"Вып.доходы"}</definedName>
    <definedName name="ор" localSheetId="2" hidden="1">{#N/A,#N/A,FALSE,"Вып.доходы"}</definedName>
    <definedName name="ор" hidden="1">{#N/A,#N/A,FALSE,"Вып.доходы"}</definedName>
    <definedName name="орв" localSheetId="1" hidden="1">{#N/A,#N/A,FALSE,"Вып.доходы"}</definedName>
    <definedName name="орв" localSheetId="2" hidden="1">{#N/A,#N/A,FALSE,"Вып.доходы"}</definedName>
    <definedName name="орв" hidden="1">{#N/A,#N/A,FALSE,"Вып.доходы"}</definedName>
    <definedName name="орм" localSheetId="1" hidden="1">{#N/A,#N/A,FALSE,"Вып.доходы"}</definedName>
    <definedName name="орм" localSheetId="2" hidden="1">{#N/A,#N/A,FALSE,"Вып.доходы"}</definedName>
    <definedName name="орм" hidden="1">{#N/A,#N/A,FALSE,"Вып.доходы"}</definedName>
    <definedName name="ощ" localSheetId="1" hidden="1">{#N/A,#N/A,FALSE,"Вып.доходы"}</definedName>
    <definedName name="ощ" localSheetId="2" hidden="1">{#N/A,#N/A,FALSE,"Вып.доходы"}</definedName>
    <definedName name="ощ" hidden="1">{#N/A,#N/A,FALSE,"Вып.доходы"}</definedName>
    <definedName name="п" localSheetId="1" hidden="1">{#N/A,#N/A,FALSE,"Вып.доходы"}</definedName>
    <definedName name="п" localSheetId="2" hidden="1">{#N/A,#N/A,FALSE,"Вып.доходы"}</definedName>
    <definedName name="п" hidden="1">{#N/A,#N/A,FALSE,"Вып.доходы"}</definedName>
    <definedName name="па" localSheetId="1" hidden="1">{#N/A,#N/A,FALSE,"Вып.доходы"}</definedName>
    <definedName name="па" localSheetId="2" hidden="1">{#N/A,#N/A,FALSE,"Вып.доходы"}</definedName>
    <definedName name="па" hidden="1">{#N/A,#N/A,FALSE,"Вып.доходы"}</definedName>
    <definedName name="пас" localSheetId="1" hidden="1">{#N/A,#N/A,FALSE,"Вып.доходы"}</definedName>
    <definedName name="пас" localSheetId="2" hidden="1">{#N/A,#N/A,FALSE,"Вып.доходы"}</definedName>
    <definedName name="пас" hidden="1">{#N/A,#N/A,FALSE,"Вып.доходы"}</definedName>
    <definedName name="пго" localSheetId="1" hidden="1">{#N/A,#N/A,FALSE,"Вып.доходы"}</definedName>
    <definedName name="пго" localSheetId="2" hidden="1">{#N/A,#N/A,FALSE,"Вып.доходы"}</definedName>
    <definedName name="пго" hidden="1">{#N/A,#N/A,FALSE,"Вып.доходы"}</definedName>
    <definedName name="пмн7" localSheetId="1" hidden="1">{#N/A,#N/A,FALSE,"Вып.доходы"}</definedName>
    <definedName name="пмн7" localSheetId="2" hidden="1">{#N/A,#N/A,FALSE,"Вып.доходы"}</definedName>
    <definedName name="пмн7" hidden="1">{#N/A,#N/A,FALSE,"Вып.доходы"}</definedName>
    <definedName name="пп" localSheetId="1" hidden="1">{#N/A,#N/A,FALSE,"Вып.доходы"}</definedName>
    <definedName name="пп" localSheetId="2" hidden="1">{#N/A,#N/A,FALSE,"Вып.доходы"}</definedName>
    <definedName name="пп" hidden="1">{#N/A,#N/A,FALSE,"Вып.доходы"}</definedName>
    <definedName name="пр" localSheetId="1" hidden="1">{#N/A,#N/A,FALSE,"Вып.доходы"}</definedName>
    <definedName name="пр" localSheetId="2" hidden="1">{#N/A,#N/A,FALSE,"Вып.доходы"}</definedName>
    <definedName name="пр" hidden="1">{#N/A,#N/A,FALSE,"Вып.доходы"}</definedName>
    <definedName name="приложение" localSheetId="2" hidden="1">{#N/A,#N/A,FALSE,"Вып.доходы"}</definedName>
    <definedName name="приложение" hidden="1">{#N/A,#N/A,FALSE,"Вып.доходы"}</definedName>
    <definedName name="прм" localSheetId="1" hidden="1">{#N/A,#N/A,FALSE,"Вып.доходы"}</definedName>
    <definedName name="прм" localSheetId="2" hidden="1">{#N/A,#N/A,FALSE,"Вып.доходы"}</definedName>
    <definedName name="прм" hidden="1">{#N/A,#N/A,FALSE,"Вып.доходы"}</definedName>
    <definedName name="про" localSheetId="1" hidden="1">{#N/A,#N/A,FALSE,"Вып.доходы"}</definedName>
    <definedName name="про" localSheetId="2" hidden="1">{#N/A,#N/A,FALSE,"Вып.доходы"}</definedName>
    <definedName name="про" hidden="1">{#N/A,#N/A,FALSE,"Вып.доходы"}</definedName>
    <definedName name="пру" localSheetId="1" hidden="1">{#N/A,#N/A,FALSE,"Вып.доходы"}</definedName>
    <definedName name="пру" localSheetId="2" hidden="1">{#N/A,#N/A,FALSE,"Вып.доходы"}</definedName>
    <definedName name="пру" hidden="1">{#N/A,#N/A,FALSE,"Вып.доходы"}</definedName>
    <definedName name="р" localSheetId="1" hidden="1">{#N/A,#N/A,FALSE,"Вып.доходы"}</definedName>
    <definedName name="р" localSheetId="2" hidden="1">{#N/A,#N/A,FALSE,"Вып.доходы"}</definedName>
    <definedName name="р" hidden="1">{#N/A,#N/A,FALSE,"Вып.доходы"}</definedName>
    <definedName name="рло" localSheetId="1" hidden="1">{#N/A,#N/A,FALSE,"Вып.доходы"}</definedName>
    <definedName name="рло" localSheetId="2" hidden="1">{#N/A,#N/A,FALSE,"Вып.доходы"}</definedName>
    <definedName name="рло" hidden="1">{#N/A,#N/A,FALSE,"Вып.доходы"}</definedName>
    <definedName name="ро" localSheetId="1" hidden="1">{#N/A,#N/A,FALSE,"Вып.доходы"}</definedName>
    <definedName name="ро" localSheetId="2" hidden="1">{#N/A,#N/A,FALSE,"Вып.доходы"}</definedName>
    <definedName name="ро" hidden="1">{#N/A,#N/A,FALSE,"Вып.доходы"}</definedName>
    <definedName name="рош" localSheetId="1" hidden="1">{#N/A,#N/A,FALSE,"Вып.доходы"}</definedName>
    <definedName name="рош" localSheetId="2" hidden="1">{#N/A,#N/A,FALSE,"Вып.доходы"}</definedName>
    <definedName name="рош" hidden="1">{#N/A,#N/A,FALSE,"Вып.доходы"}</definedName>
    <definedName name="рпве" localSheetId="1" hidden="1">{#N/A,#N/A,FALSE,"Вып.доходы"}</definedName>
    <definedName name="рпве" localSheetId="2" hidden="1">{#N/A,#N/A,FALSE,"Вып.доходы"}</definedName>
    <definedName name="рпве" hidden="1">{#N/A,#N/A,FALSE,"Вып.доходы"}</definedName>
    <definedName name="рпм" localSheetId="1" hidden="1">{#N/A,#N/A,FALSE,"Вып.доходы"}</definedName>
    <definedName name="рпм" localSheetId="2" hidden="1">{#N/A,#N/A,FALSE,"Вып.доходы"}</definedName>
    <definedName name="рпм" hidden="1">{#N/A,#N/A,FALSE,"Вып.доходы"}</definedName>
    <definedName name="рр" localSheetId="1" hidden="1">{#N/A,#N/A,FALSE,"Вып.доходы"}</definedName>
    <definedName name="рр" localSheetId="2" hidden="1">{#N/A,#N/A,FALSE,"Вып.доходы"}</definedName>
    <definedName name="рр" hidden="1">{#N/A,#N/A,FALSE,"Вып.доходы"}</definedName>
    <definedName name="рш85" localSheetId="1" hidden="1">{#N/A,#N/A,FALSE,"Вып.доходы"}</definedName>
    <definedName name="рш85" localSheetId="2" hidden="1">{#N/A,#N/A,FALSE,"Вып.доходы"}</definedName>
    <definedName name="рш85" hidden="1">{#N/A,#N/A,FALSE,"Вып.доходы"}</definedName>
    <definedName name="с" localSheetId="1" hidden="1">{#N/A,#N/A,FALSE,"Вып.доходы"}</definedName>
    <definedName name="с" localSheetId="2" hidden="1">{#N/A,#N/A,FALSE,"Вып.доходы"}</definedName>
    <definedName name="с" hidden="1">{#N/A,#N/A,FALSE,"Вып.доходы"}</definedName>
    <definedName name="саен" localSheetId="1" hidden="1">{#N/A,#N/A,FALSE,"Вып.доходы"}</definedName>
    <definedName name="саен" localSheetId="2" hidden="1">{#N/A,#N/A,FALSE,"Вып.доходы"}</definedName>
    <definedName name="саен" hidden="1">{#N/A,#N/A,FALSE,"Вып.доходы"}</definedName>
    <definedName name="саи" localSheetId="1" hidden="1">{#N/A,#N/A,FALSE,"Вып.доходы"}</definedName>
    <definedName name="саи" localSheetId="2" hidden="1">{#N/A,#N/A,FALSE,"Вып.доходы"}</definedName>
    <definedName name="саи" hidden="1">{#N/A,#N/A,FALSE,"Вып.доходы"}</definedName>
    <definedName name="сбе" localSheetId="1" hidden="1">{#N/A,#N/A,FALSE,"Вып.доходы"}</definedName>
    <definedName name="сбе" localSheetId="2" hidden="1">{#N/A,#N/A,FALSE,"Вып.доходы"}</definedName>
    <definedName name="сбе" hidden="1">{#N/A,#N/A,FALSE,"Вып.доходы"}</definedName>
    <definedName name="се" localSheetId="1" hidden="1">{#N/A,#N/A,FALSE,"Вып.доходы"}</definedName>
    <definedName name="се" localSheetId="2" hidden="1">{#N/A,#N/A,FALSE,"Вып.доходы"}</definedName>
    <definedName name="се" hidden="1">{#N/A,#N/A,FALSE,"Вып.доходы"}</definedName>
    <definedName name="см" localSheetId="1" hidden="1">{#N/A,#N/A,FALSE,"Вып.доходы"}</definedName>
    <definedName name="см" localSheetId="2" hidden="1">{#N/A,#N/A,FALSE,"Вып.доходы"}</definedName>
    <definedName name="см" hidden="1">{#N/A,#N/A,FALSE,"Вып.доходы"}</definedName>
    <definedName name="т" localSheetId="1" hidden="1">{#N/A,#N/A,FALSE,"Вып.доходы"}</definedName>
    <definedName name="т" localSheetId="2" hidden="1">{#N/A,#N/A,FALSE,"Вып.доходы"}</definedName>
    <definedName name="т" hidden="1">{#N/A,#N/A,FALSE,"Вып.доходы"}</definedName>
    <definedName name="т5" localSheetId="1" hidden="1">{#N/A,#N/A,FALSE,"Вып.доходы"}</definedName>
    <definedName name="т5" localSheetId="2" hidden="1">{#N/A,#N/A,FALSE,"Вып.доходы"}</definedName>
    <definedName name="т5" hidden="1">{#N/A,#N/A,FALSE,"Вып.доходы"}</definedName>
    <definedName name="тш" localSheetId="1" hidden="1">{#N/A,#N/A,FALSE,"Вып.доходы"}</definedName>
    <definedName name="тш" localSheetId="2" hidden="1">{#N/A,#N/A,FALSE,"Вып.доходы"}</definedName>
    <definedName name="тш" hidden="1">{#N/A,#N/A,FALSE,"Вып.доходы"}</definedName>
    <definedName name="ть" localSheetId="1" hidden="1">{#N/A,#N/A,FALSE,"Вып.доходы"}</definedName>
    <definedName name="ть" localSheetId="2" hidden="1">{#N/A,#N/A,FALSE,"Вып.доходы"}</definedName>
    <definedName name="ть" hidden="1">{#N/A,#N/A,FALSE,"Вып.доходы"}</definedName>
    <definedName name="у" localSheetId="1" hidden="1">{#N/A,#N/A,FALSE,"Вып.доходы"}</definedName>
    <definedName name="у" localSheetId="2" hidden="1">{#N/A,#N/A,FALSE,"Вып.доходы"}</definedName>
    <definedName name="у" hidden="1">{#N/A,#N/A,FALSE,"Вып.доходы"}</definedName>
    <definedName name="увыв" localSheetId="1" hidden="1">{#N/A,#N/A,FALSE,"Вып.доходы"}</definedName>
    <definedName name="увыв" localSheetId="2" hidden="1">{#N/A,#N/A,FALSE,"Вып.доходы"}</definedName>
    <definedName name="увыв" hidden="1">{#N/A,#N/A,FALSE,"Вып.доходы"}</definedName>
    <definedName name="укке" localSheetId="1" hidden="1">{#N/A,#N/A,FALSE,"Вып.доходы"}</definedName>
    <definedName name="укке" localSheetId="2" hidden="1">{#N/A,#N/A,FALSE,"Вып.доходы"}</definedName>
    <definedName name="укке" hidden="1">{#N/A,#N/A,FALSE,"Вып.доходы"}</definedName>
    <definedName name="укч" localSheetId="1" hidden="1">{#N/A,#N/A,FALSE,"Вып.доходы"}</definedName>
    <definedName name="укч" localSheetId="2" hidden="1">{#N/A,#N/A,FALSE,"Вып.доходы"}</definedName>
    <definedName name="укч" hidden="1">{#N/A,#N/A,FALSE,"Вып.доходы"}</definedName>
    <definedName name="уук" localSheetId="1" hidden="1">{#N/A,#N/A,FALSE,"Вып.доходы"}</definedName>
    <definedName name="уук" localSheetId="2" hidden="1">{#N/A,#N/A,FALSE,"Вып.доходы"}</definedName>
    <definedName name="уук" hidden="1">{#N/A,#N/A,FALSE,"Вып.доходы"}</definedName>
    <definedName name="уц" localSheetId="1" hidden="1">{#N/A,#N/A,FALSE,"Вып.доходы"}</definedName>
    <definedName name="уц" localSheetId="2" hidden="1">{#N/A,#N/A,FALSE,"Вып.доходы"}</definedName>
    <definedName name="уц" hidden="1">{#N/A,#N/A,FALSE,"Вып.доходы"}</definedName>
    <definedName name="уы" localSheetId="1" hidden="1">{#N/A,#N/A,FALSE,"Вып.доходы"}</definedName>
    <definedName name="уы" localSheetId="2" hidden="1">{#N/A,#N/A,FALSE,"Вып.доходы"}</definedName>
    <definedName name="уы" hidden="1">{#N/A,#N/A,FALSE,"Вып.доходы"}</definedName>
    <definedName name="функ" localSheetId="1" hidden="1">{#N/A,#N/A,FALSE,"Вып.доходы"}</definedName>
    <definedName name="функ" localSheetId="2" hidden="1">{#N/A,#N/A,FALSE,"Вып.доходы"}</definedName>
    <definedName name="функ" hidden="1">{#N/A,#N/A,FALSE,"Вып.доходы"}</definedName>
    <definedName name="фф" localSheetId="1" hidden="1">{#N/A,#N/A,FALSE,"Вып.доходы"}</definedName>
    <definedName name="фф" localSheetId="2" hidden="1">{#N/A,#N/A,FALSE,"Вып.доходы"}</definedName>
    <definedName name="фф" hidden="1">{#N/A,#N/A,FALSE,"Вып.доходы"}</definedName>
    <definedName name="х" localSheetId="1" hidden="1">{#N/A,#N/A,FALSE,"Вып.доходы"}</definedName>
    <definedName name="х" localSheetId="2" hidden="1">{#N/A,#N/A,FALSE,"Вып.доходы"}</definedName>
    <definedName name="х" hidden="1">{#N/A,#N/A,FALSE,"Вып.доходы"}</definedName>
    <definedName name="хг" localSheetId="1" hidden="1">{#N/A,#N/A,FALSE,"Вып.доходы"}</definedName>
    <definedName name="хг" localSheetId="2" hidden="1">{#N/A,#N/A,FALSE,"Вып.доходы"}</definedName>
    <definedName name="хг" hidden="1">{#N/A,#N/A,FALSE,"Вып.доходы"}</definedName>
    <definedName name="хз" localSheetId="1" hidden="1">{#N/A,#N/A,FALSE,"Вып.доходы"}</definedName>
    <definedName name="хз" localSheetId="2" hidden="1">{#N/A,#N/A,FALSE,"Вып.доходы"}</definedName>
    <definedName name="хз" hidden="1">{#N/A,#N/A,FALSE,"Вып.доходы"}</definedName>
    <definedName name="хъ" localSheetId="1" hidden="1">{#N/A,#N/A,FALSE,"Вып.доходы"}</definedName>
    <definedName name="хъ" localSheetId="2" hidden="1">{#N/A,#N/A,FALSE,"Вып.доходы"}</definedName>
    <definedName name="хъ" hidden="1">{#N/A,#N/A,FALSE,"Вып.доходы"}</definedName>
    <definedName name="ц" localSheetId="1" hidden="1">{#N/A,#N/A,FALSE,"Вып.доходы"}</definedName>
    <definedName name="ц" localSheetId="2" hidden="1">{#N/A,#N/A,FALSE,"Вып.доходы"}</definedName>
    <definedName name="ц" hidden="1">{#N/A,#N/A,FALSE,"Вып.доходы"}</definedName>
    <definedName name="цуеи" localSheetId="1" hidden="1">{#N/A,#N/A,FALSE,"Вып.доходы"}</definedName>
    <definedName name="цуеи" localSheetId="2" hidden="1">{#N/A,#N/A,FALSE,"Вып.доходы"}</definedName>
    <definedName name="цуеи" hidden="1">{#N/A,#N/A,FALSE,"Вып.доходы"}</definedName>
    <definedName name="цука" localSheetId="1" hidden="1">{#N/A,#N/A,FALSE,"Вып.доходы"}</definedName>
    <definedName name="цука" localSheetId="2" hidden="1">{#N/A,#N/A,FALSE,"Вып.доходы"}</definedName>
    <definedName name="цука" hidden="1">{#N/A,#N/A,FALSE,"Вып.доходы"}</definedName>
    <definedName name="цукц" localSheetId="1" hidden="1">{#N/A,#N/A,FALSE,"Вып.доходы"}</definedName>
    <definedName name="цукц" localSheetId="2" hidden="1">{#N/A,#N/A,FALSE,"Вып.доходы"}</definedName>
    <definedName name="цукц" hidden="1">{#N/A,#N/A,FALSE,"Вып.доходы"}</definedName>
    <definedName name="ч" localSheetId="1" hidden="1">{#N/A,#N/A,FALSE,"Вып.доходы"}</definedName>
    <definedName name="ч" localSheetId="2" hidden="1">{#N/A,#N/A,FALSE,"Вып.доходы"}</definedName>
    <definedName name="ч" hidden="1">{#N/A,#N/A,FALSE,"Вып.доходы"}</definedName>
    <definedName name="чваь" localSheetId="1" hidden="1">{#N/A,#N/A,FALSE,"Вып.доходы"}</definedName>
    <definedName name="чваь" localSheetId="2" hidden="1">{#N/A,#N/A,FALSE,"Вып.доходы"}</definedName>
    <definedName name="чваь" hidden="1">{#N/A,#N/A,FALSE,"Вып.доходы"}</definedName>
    <definedName name="чвб" localSheetId="1" hidden="1">{#N/A,#N/A,FALSE,"Вып.доходы"}</definedName>
    <definedName name="чвб" localSheetId="2" hidden="1">{#N/A,#N/A,FALSE,"Вып.доходы"}</definedName>
    <definedName name="чвб" hidden="1">{#N/A,#N/A,FALSE,"Вып.доходы"}</definedName>
    <definedName name="чкет" localSheetId="1" hidden="1">{#N/A,#N/A,FALSE,"Вып.доходы"}</definedName>
    <definedName name="чкет" localSheetId="2" hidden="1">{#N/A,#N/A,FALSE,"Вып.доходы"}</definedName>
    <definedName name="чкет" hidden="1">{#N/A,#N/A,FALSE,"Вып.доходы"}</definedName>
    <definedName name="чьь" localSheetId="1" hidden="1">{#N/A,#N/A,FALSE,"Вып.доходы"}</definedName>
    <definedName name="чьь" localSheetId="2" hidden="1">{#N/A,#N/A,FALSE,"Вып.доходы"}</definedName>
    <definedName name="чьь" hidden="1">{#N/A,#N/A,FALSE,"Вып.доходы"}</definedName>
    <definedName name="ш" localSheetId="1" hidden="1">{#N/A,#N/A,FALSE,"Вып.доходы"}</definedName>
    <definedName name="ш" localSheetId="2" hidden="1">{#N/A,#N/A,FALSE,"Вып.доходы"}</definedName>
    <definedName name="ш" hidden="1">{#N/A,#N/A,FALSE,"Вып.доходы"}</definedName>
    <definedName name="ш.щ" localSheetId="1" hidden="1">{#N/A,#N/A,FALSE,"Вып.доходы"}</definedName>
    <definedName name="ш.щ" localSheetId="2" hidden="1">{#N/A,#N/A,FALSE,"Вып.доходы"}</definedName>
    <definedName name="ш.щ" hidden="1">{#N/A,#N/A,FALSE,"Вып.доходы"}</definedName>
    <definedName name="шгш" localSheetId="1" hidden="1">{#N/A,#N/A,FALSE,"Вып.доходы"}</definedName>
    <definedName name="шгш" localSheetId="2" hidden="1">{#N/A,#N/A,FALSE,"Вып.доходы"}</definedName>
    <definedName name="шгш" hidden="1">{#N/A,#N/A,FALSE,"Вып.доходы"}</definedName>
    <definedName name="шдш" localSheetId="1" hidden="1">{#N/A,#N/A,FALSE,"Вып.доходы"}</definedName>
    <definedName name="шдш" localSheetId="2" hidden="1">{#N/A,#N/A,FALSE,"Вып.доходы"}</definedName>
    <definedName name="шдш" hidden="1">{#N/A,#N/A,FALSE,"Вып.доходы"}</definedName>
    <definedName name="шдщ" localSheetId="1" hidden="1">{#N/A,#N/A,FALSE,"Вып.доходы"}</definedName>
    <definedName name="шдщ" localSheetId="2" hidden="1">{#N/A,#N/A,FALSE,"Вып.доходы"}</definedName>
    <definedName name="шдщ" hidden="1">{#N/A,#N/A,FALSE,"Вып.доходы"}</definedName>
    <definedName name="шз" localSheetId="1" hidden="1">{#N/A,#N/A,FALSE,"Вып.доходы"}</definedName>
    <definedName name="шз" localSheetId="2" hidden="1">{#N/A,#N/A,FALSE,"Вып.доходы"}</definedName>
    <definedName name="шз" hidden="1">{#N/A,#N/A,FALSE,"Вып.доходы"}</definedName>
    <definedName name="шп" localSheetId="1" hidden="1">{#N/A,#N/A,FALSE,"Вып.доходы"}</definedName>
    <definedName name="шп" localSheetId="2" hidden="1">{#N/A,#N/A,FALSE,"Вып.доходы"}</definedName>
    <definedName name="шп" hidden="1">{#N/A,#N/A,FALSE,"Вып.доходы"}</definedName>
    <definedName name="шш" localSheetId="1" hidden="1">{#N/A,#N/A,FALSE,"Вып.доходы"}</definedName>
    <definedName name="шш" localSheetId="2" hidden="1">{#N/A,#N/A,FALSE,"Вып.доходы"}</definedName>
    <definedName name="шш" hidden="1">{#N/A,#N/A,FALSE,"Вып.доходы"}</definedName>
    <definedName name="шшг" localSheetId="1" hidden="1">{#N/A,#N/A,FALSE,"Вып.доходы"}</definedName>
    <definedName name="шшг" localSheetId="2" hidden="1">{#N/A,#N/A,FALSE,"Вып.доходы"}</definedName>
    <definedName name="шшг" hidden="1">{#N/A,#N/A,FALSE,"Вып.доходы"}</definedName>
    <definedName name="шщ" localSheetId="1" hidden="1">{#N/A,#N/A,FALSE,"Вып.доходы"}</definedName>
    <definedName name="шщ" localSheetId="2" hidden="1">{#N/A,#N/A,FALSE,"Вып.доходы"}</definedName>
    <definedName name="шщ" hidden="1">{#N/A,#N/A,FALSE,"Вып.доходы"}</definedName>
    <definedName name="шщдшг" localSheetId="1" hidden="1">{#N/A,#N/A,FALSE,"Вып.доходы"}</definedName>
    <definedName name="шщдшг" localSheetId="2" hidden="1">{#N/A,#N/A,FALSE,"Вып.доходы"}</definedName>
    <definedName name="шщдшг" hidden="1">{#N/A,#N/A,FALSE,"Вып.доходы"}</definedName>
    <definedName name="шющ" localSheetId="1" hidden="1">{#N/A,#N/A,FALSE,"Вып.доходы"}</definedName>
    <definedName name="шющ" localSheetId="2" hidden="1">{#N/A,#N/A,FALSE,"Вып.доходы"}</definedName>
    <definedName name="шющ" hidden="1">{#N/A,#N/A,FALSE,"Вып.доходы"}</definedName>
    <definedName name="щ" localSheetId="1" hidden="1">{#N/A,#N/A,FALSE,"Вып.доходы"}</definedName>
    <definedName name="щ" localSheetId="2" hidden="1">{#N/A,#N/A,FALSE,"Вып.доходы"}</definedName>
    <definedName name="щ" hidden="1">{#N/A,#N/A,FALSE,"Вып.доходы"}</definedName>
    <definedName name="щгш" localSheetId="1" hidden="1">{#N/A,#N/A,FALSE,"Вып.доходы"}</definedName>
    <definedName name="щгш" localSheetId="2" hidden="1">{#N/A,#N/A,FALSE,"Вып.доходы"}</definedName>
    <definedName name="щгш" hidden="1">{#N/A,#N/A,FALSE,"Вып.доходы"}</definedName>
    <definedName name="щз" localSheetId="1" hidden="1">{#N/A,#N/A,FALSE,"Вып.доходы"}</definedName>
    <definedName name="щз" localSheetId="2" hidden="1">{#N/A,#N/A,FALSE,"Вып.доходы"}</definedName>
    <definedName name="щз" hidden="1">{#N/A,#N/A,FALSE,"Вып.доходы"}</definedName>
    <definedName name="щзжщж" localSheetId="1" hidden="1">{#N/A,#N/A,FALSE,"Вып.доходы"}</definedName>
    <definedName name="щзжщж" localSheetId="2" hidden="1">{#N/A,#N/A,FALSE,"Вып.доходы"}</definedName>
    <definedName name="щзжщж" hidden="1">{#N/A,#N/A,FALSE,"Вып.доходы"}</definedName>
    <definedName name="щзщ" localSheetId="1" hidden="1">{#N/A,#N/A,FALSE,"Вып.доходы"}</definedName>
    <definedName name="щзщ" localSheetId="2" hidden="1">{#N/A,#N/A,FALSE,"Вып.доходы"}</definedName>
    <definedName name="щзщ" hidden="1">{#N/A,#N/A,FALSE,"Вып.доходы"}</definedName>
    <definedName name="щню.п" localSheetId="1" hidden="1">{#N/A,#N/A,FALSE,"Вып.доходы"}</definedName>
    <definedName name="щню.п" localSheetId="2" hidden="1">{#N/A,#N/A,FALSE,"Вып.доходы"}</definedName>
    <definedName name="щню.п" hidden="1">{#N/A,#N/A,FALSE,"Вып.доходы"}</definedName>
    <definedName name="щол" localSheetId="1" hidden="1">{#N/A,#N/A,FALSE,"Вып.доходы"}</definedName>
    <definedName name="щол" localSheetId="2" hidden="1">{#N/A,#N/A,FALSE,"Вып.доходы"}</definedName>
    <definedName name="щол" hidden="1">{#N/A,#N/A,FALSE,"Вып.доходы"}</definedName>
    <definedName name="щр" localSheetId="1" hidden="1">{#N/A,#N/A,FALSE,"Вып.доходы"}</definedName>
    <definedName name="щр" localSheetId="2" hidden="1">{#N/A,#N/A,FALSE,"Вып.доходы"}</definedName>
    <definedName name="щр" hidden="1">{#N/A,#N/A,FALSE,"Вып.доходы"}</definedName>
    <definedName name="щргш" localSheetId="1" hidden="1">{#N/A,#N/A,FALSE,"Вып.доходы"}</definedName>
    <definedName name="щргш" localSheetId="2" hidden="1">{#N/A,#N/A,FALSE,"Вып.доходы"}</definedName>
    <definedName name="щргш" hidden="1">{#N/A,#N/A,FALSE,"Вып.доходы"}</definedName>
    <definedName name="щш" localSheetId="1" hidden="1">{#N/A,#N/A,FALSE,"Вып.доходы"}</definedName>
    <definedName name="щш" localSheetId="2" hidden="1">{#N/A,#N/A,FALSE,"Вып.доходы"}</definedName>
    <definedName name="щш" hidden="1">{#N/A,#N/A,FALSE,"Вып.доходы"}</definedName>
    <definedName name="щшшщ" localSheetId="1" hidden="1">{#N/A,#N/A,FALSE,"Вып.доходы"}</definedName>
    <definedName name="щшшщ" localSheetId="2" hidden="1">{#N/A,#N/A,FALSE,"Вып.доходы"}</definedName>
    <definedName name="щшшщ" hidden="1">{#N/A,#N/A,FALSE,"Вып.доходы"}</definedName>
    <definedName name="щшщд" localSheetId="1" hidden="1">{#N/A,#N/A,FALSE,"Вып.доходы"}</definedName>
    <definedName name="щшщд" localSheetId="2" hidden="1">{#N/A,#N/A,FALSE,"Вып.доходы"}</definedName>
    <definedName name="щшщд" hidden="1">{#N/A,#N/A,FALSE,"Вып.доходы"}</definedName>
    <definedName name="щщ" localSheetId="1" hidden="1">{#N/A,#N/A,FALSE,"Вып.доходы"}</definedName>
    <definedName name="щщ" localSheetId="2" hidden="1">{#N/A,#N/A,FALSE,"Вып.доходы"}</definedName>
    <definedName name="щщ" hidden="1">{#N/A,#N/A,FALSE,"Вып.доходы"}</definedName>
    <definedName name="щю" localSheetId="1" hidden="1">{#N/A,#N/A,FALSE,"Вып.доходы"}</definedName>
    <definedName name="щю" localSheetId="2" hidden="1">{#N/A,#N/A,FALSE,"Вып.доходы"}</definedName>
    <definedName name="щю" hidden="1">{#N/A,#N/A,FALSE,"Вып.доходы"}</definedName>
    <definedName name="ы" localSheetId="1" hidden="1">{#N/A,#N/A,FALSE,"Вып.доходы"}</definedName>
    <definedName name="ы" localSheetId="2" hidden="1">{#N/A,#N/A,FALSE,"Вып.доходы"}</definedName>
    <definedName name="ы" hidden="1">{#N/A,#N/A,FALSE,"Вып.доходы"}</definedName>
    <definedName name="ыаыцпувыркоеплнлпирвапув" hidden="1">{#N/A,#N/A,FALSE,"Вып.доходы"}</definedName>
    <definedName name="ывавтр" localSheetId="2" hidden="1">{#N/A,#N/A,FALSE,"Вып.доходы"}</definedName>
    <definedName name="ывавтр" hidden="1">{#N/A,#N/A,FALSE,"Вып.доходы"}</definedName>
    <definedName name="ывям" localSheetId="1" hidden="1">{#N/A,#N/A,FALSE,"Вып.доходы"}</definedName>
    <definedName name="ывям" localSheetId="2" hidden="1">{#N/A,#N/A,FALSE,"Вып.доходы"}</definedName>
    <definedName name="ывям" hidden="1">{#N/A,#N/A,FALSE,"Вып.доходы"}</definedName>
    <definedName name="ыоть" localSheetId="1" hidden="1">{#N/A,#N/A,FALSE,"Вып.доходы"}</definedName>
    <definedName name="ыоть" localSheetId="2" hidden="1">{#N/A,#N/A,FALSE,"Вып.доходы"}</definedName>
    <definedName name="ыоть" hidden="1">{#N/A,#N/A,FALSE,"Вып.доходы"}</definedName>
    <definedName name="ыцу" localSheetId="1" hidden="1">{#N/A,#N/A,FALSE,"Вып.доходы"}</definedName>
    <definedName name="ыцу" localSheetId="2" hidden="1">{#N/A,#N/A,FALSE,"Вып.доходы"}</definedName>
    <definedName name="ыцу" hidden="1">{#N/A,#N/A,FALSE,"Вып.доходы"}</definedName>
    <definedName name="ь" localSheetId="1" hidden="1">{#N/A,#N/A,FALSE,"Вып.доходы"}</definedName>
    <definedName name="ь" localSheetId="2" hidden="1">{#N/A,#N/A,FALSE,"Вып.доходы"}</definedName>
    <definedName name="ь" hidden="1">{#N/A,#N/A,FALSE,"Вып.доходы"}</definedName>
    <definedName name="ь6" localSheetId="1" hidden="1">{#N/A,#N/A,FALSE,"Вып.доходы"}</definedName>
    <definedName name="ь6" localSheetId="2" hidden="1">{#N/A,#N/A,FALSE,"Вып.доходы"}</definedName>
    <definedName name="ь6" hidden="1">{#N/A,#N/A,FALSE,"Вып.доходы"}</definedName>
    <definedName name="ь767" localSheetId="1" hidden="1">{#N/A,#N/A,FALSE,"Вып.доходы"}</definedName>
    <definedName name="ь767" localSheetId="2" hidden="1">{#N/A,#N/A,FALSE,"Вып.доходы"}</definedName>
    <definedName name="ь767" hidden="1">{#N/A,#N/A,FALSE,"Вып.доходы"}</definedName>
    <definedName name="ьб6" localSheetId="1" hidden="1">{#N/A,#N/A,FALSE,"Вып.доходы"}</definedName>
    <definedName name="ьб6" localSheetId="2" hidden="1">{#N/A,#N/A,FALSE,"Вып.доходы"}</definedName>
    <definedName name="ьб6" hidden="1">{#N/A,#N/A,FALSE,"Вып.доходы"}</definedName>
    <definedName name="ьтто" localSheetId="1" hidden="1">{#N/A,#N/A,FALSE,"Вып.доходы"}</definedName>
    <definedName name="ьтто" localSheetId="2" hidden="1">{#N/A,#N/A,FALSE,"Вып.доходы"}</definedName>
    <definedName name="ьтто" hidden="1">{#N/A,#N/A,FALSE,"Вып.доходы"}</definedName>
    <definedName name="э" localSheetId="1" hidden="1">{#N/A,#N/A,FALSE,"Вып.доходы"}</definedName>
    <definedName name="э" localSheetId="2" hidden="1">{#N/A,#N/A,FALSE,"Вып.доходы"}</definedName>
    <definedName name="э" hidden="1">{#N/A,#N/A,FALSE,"Вып.доходы"}</definedName>
    <definedName name="ээждь" localSheetId="1" hidden="1">{#N/A,#N/A,FALSE,"Вып.доходы"}</definedName>
    <definedName name="ээждь" localSheetId="2" hidden="1">{#N/A,#N/A,FALSE,"Вып.доходы"}</definedName>
    <definedName name="ээждь" hidden="1">{#N/A,#N/A,FALSE,"Вып.доходы"}</definedName>
    <definedName name="ю" localSheetId="1" hidden="1">{#N/A,#N/A,FALSE,"Вып.доходы"}</definedName>
    <definedName name="ю" localSheetId="2" hidden="1">{#N/A,#N/A,FALSE,"Вып.доходы"}</definedName>
    <definedName name="ю" hidden="1">{#N/A,#N/A,FALSE,"Вып.доходы"}</definedName>
    <definedName name="юдл" localSheetId="1" hidden="1">{#N/A,#N/A,FALSE,"Вып.доходы"}</definedName>
    <definedName name="юдл" localSheetId="2" hidden="1">{#N/A,#N/A,FALSE,"Вып.доходы"}</definedName>
    <definedName name="юдл" hidden="1">{#N/A,#N/A,FALSE,"Вып.доходы"}</definedName>
    <definedName name="юж" localSheetId="1" hidden="1">{#N/A,#N/A,FALSE,"Вып.доходы"}</definedName>
    <definedName name="юж" localSheetId="2" hidden="1">{#N/A,#N/A,FALSE,"Вып.доходы"}</definedName>
    <definedName name="юж" hidden="1">{#N/A,#N/A,FALSE,"Вып.доходы"}</definedName>
    <definedName name="юнг" localSheetId="1" hidden="1">{#N/A,#N/A,FALSE,"Вып.доходы"}</definedName>
    <definedName name="юнг" localSheetId="2" hidden="1">{#N/A,#N/A,FALSE,"Вып.доходы"}</definedName>
    <definedName name="юнг" hidden="1">{#N/A,#N/A,FALSE,"Вып.доходы"}</definedName>
    <definedName name="юю" localSheetId="1" hidden="1">{#N/A,#N/A,FALSE,"Вып.доходы"}</definedName>
    <definedName name="юю" localSheetId="2" hidden="1">{#N/A,#N/A,FALSE,"Вып.доходы"}</definedName>
    <definedName name="юю" hidden="1">{#N/A,#N/A,FALSE,"Вып.доходы"}</definedName>
    <definedName name="ял" localSheetId="1" hidden="1">{#N/A,#N/A,FALSE,"Вып.доходы"}</definedName>
    <definedName name="ял" localSheetId="2" hidden="1">{#N/A,#N/A,FALSE,"Вып.доходы"}</definedName>
    <definedName name="ял" hidden="1">{#N/A,#N/A,FALSE,"Вып.доходы"}</definedName>
    <definedName name="яыт" localSheetId="1" hidden="1">{#N/A,#N/A,FALSE,"Вып.доходы"}</definedName>
    <definedName name="яыт" localSheetId="2" hidden="1">{#N/A,#N/A,FALSE,"Вып.доходы"}</definedName>
    <definedName name="яыт" hidden="1">{#N/A,#N/A,FALSE,"Вып.доходы"}</definedName>
  </definedNames>
  <calcPr fullCalcOnLoad="1"/>
</workbook>
</file>

<file path=xl/sharedStrings.xml><?xml version="1.0" encoding="utf-8"?>
<sst xmlns="http://schemas.openxmlformats.org/spreadsheetml/2006/main" count="2141" uniqueCount="302">
  <si>
    <t>Жилищно-коммунальное хозяйство</t>
  </si>
  <si>
    <t>Целевая статья</t>
  </si>
  <si>
    <t>Вид расходов</t>
  </si>
  <si>
    <t>Коды</t>
  </si>
  <si>
    <t>4</t>
  </si>
  <si>
    <t>5</t>
  </si>
  <si>
    <t>01</t>
  </si>
  <si>
    <t>Глава муниципального образования</t>
  </si>
  <si>
    <t>Резервные фонды</t>
  </si>
  <si>
    <t>05</t>
  </si>
  <si>
    <t>Жилищное хозяйство</t>
  </si>
  <si>
    <t>02</t>
  </si>
  <si>
    <t>Другие общегосударственные вопросы</t>
  </si>
  <si>
    <t>Национальная оборона</t>
  </si>
  <si>
    <t>Культура</t>
  </si>
  <si>
    <t>08</t>
  </si>
  <si>
    <t>03</t>
  </si>
  <si>
    <t>Благоустройство</t>
  </si>
  <si>
    <t>931</t>
  </si>
  <si>
    <t>Уличное освещение</t>
  </si>
  <si>
    <t>Национальная безопасность и правоохранительная деятельность</t>
  </si>
  <si>
    <t>Национальная экономика</t>
  </si>
  <si>
    <t>04</t>
  </si>
  <si>
    <t>100</t>
  </si>
  <si>
    <t>200</t>
  </si>
  <si>
    <t>800</t>
  </si>
  <si>
    <t>Приложение № 5</t>
  </si>
  <si>
    <t>(тыс.руб.)</t>
  </si>
  <si>
    <t xml:space="preserve">№ </t>
  </si>
  <si>
    <t>Раздел</t>
  </si>
  <si>
    <t>Подраздел</t>
  </si>
  <si>
    <t>Наименование показателя</t>
  </si>
  <si>
    <t>Годовой объем ассигнований</t>
  </si>
  <si>
    <t>1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</si>
  <si>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</si>
  <si>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</si>
  <si>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Непрограммные расходы.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</si>
  <si>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</si>
  <si>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</si>
  <si>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 xml:space="preserve">Обеспечение деятельности органов местного самоуправления, за исключением обособленных расходов, которым присваиваются уникальные коды 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</si>
  <si>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</si>
  <si>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</si>
  <si>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</si>
  <si>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</si>
  <si>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Резервный фонд местной администрации</t>
  </si>
  <si>
    <t>13</t>
  </si>
  <si>
    <t xml:space="preserve">Непрограммные расходы. </t>
  </si>
  <si>
    <t xml:space="preserve">Учреждения по обеспечению хозяйственного обслуживания. Расходы, за исключением обособленных расходов, которым присваиваются уникальные коды </t>
  </si>
  <si>
    <t>Содержание муниципального имущества</t>
  </si>
  <si>
    <t>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</si>
  <si>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</si>
  <si>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</si>
  <si>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Дорожное хозяйство (дорожные фонды)</t>
  </si>
  <si>
    <t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</si>
  <si>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Благоустройство прочее</t>
  </si>
  <si>
    <t>Другие вопросы в области жилищно-коммунального хозяйства</t>
  </si>
  <si>
    <t>06</t>
  </si>
  <si>
    <t>Охрана окружающей среды</t>
  </si>
  <si>
    <t>Культура, кинематография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</si>
  <si>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</t>
  </si>
  <si>
    <t>7</t>
  </si>
  <si>
    <t>№ п/п</t>
  </si>
  <si>
    <t>1.</t>
  </si>
  <si>
    <t>Функционирование высшего должностного лица  субъекта 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</si>
  <si>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</si>
  <si>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Другие  вопросы в области национальной экономики</t>
  </si>
  <si>
    <t xml:space="preserve"> </t>
  </si>
  <si>
    <t>ИТОГО РАСХОДОВ:</t>
  </si>
  <si>
    <t>МКУ Администрация муниципального образования сельского поселения"село Карага"</t>
  </si>
  <si>
    <t>НАЦИОНАЛЬНАЯ ОБОРОНА</t>
  </si>
  <si>
    <t>Мобилизационная и вневойсковая подготовка</t>
  </si>
  <si>
    <t>Межбюджетные трансферты</t>
  </si>
  <si>
    <t>Органы юстиции</t>
  </si>
  <si>
    <t>600</t>
  </si>
  <si>
    <t>2.</t>
  </si>
  <si>
    <t>3.</t>
  </si>
  <si>
    <t>Капитальный ремонт и ремонт автомобильных дорог общего пользования населенных пунктов(в том числе элементов улично-дорожной сети),дворовых территорий многоквартирных домов и проездов к ним</t>
  </si>
  <si>
    <t>Капитальный ремонт и ремонт автомобильных дорог общего пользования населенных пунктов (в том числе элементов улично-дорожной сети), дворовых территорий многоквартирных домов и проездов к ним</t>
  </si>
  <si>
    <t>Подпрограмма 1 "Энергосбережение и повышение энергоэффективности в с. Карага"</t>
  </si>
  <si>
    <t>12</t>
  </si>
  <si>
    <t>Содержание автомобильных дорог</t>
  </si>
  <si>
    <t>990 00 10020</t>
  </si>
  <si>
    <t>990 00 10010</t>
  </si>
  <si>
    <t>Капитальный  и текущий ремонт муниципального жилищного фонда</t>
  </si>
  <si>
    <t>Осуществление государственных полномочий Камчатского края по вопросам установления нормативов накопления твердых комунальных отходов в Камчатском крае</t>
  </si>
  <si>
    <t>99 0 00 00000</t>
  </si>
  <si>
    <t>99 0 00 10020</t>
  </si>
  <si>
    <t>99 0 00 10010</t>
  </si>
  <si>
    <t>99 0 00 10030</t>
  </si>
  <si>
    <t>99 0 00 09980</t>
  </si>
  <si>
    <t>99 0 00 10040</t>
  </si>
  <si>
    <t>99 0 00 40080</t>
  </si>
  <si>
    <t>99 0 00 51180</t>
  </si>
  <si>
    <t>99 0 00 10050</t>
  </si>
  <si>
    <t>99 0 00 10090</t>
  </si>
  <si>
    <t>99 0 00 10060</t>
  </si>
  <si>
    <t>99 0 00 10070</t>
  </si>
  <si>
    <t>99 0 00 10080</t>
  </si>
  <si>
    <t>99 0 00 10100</t>
  </si>
  <si>
    <t>подраздел</t>
  </si>
  <si>
    <t xml:space="preserve">Раздел  </t>
  </si>
  <si>
    <t>00</t>
  </si>
  <si>
    <t>тыс. рублей</t>
  </si>
  <si>
    <t>ГРБС</t>
  </si>
  <si>
    <t>01 1 00 20000</t>
  </si>
  <si>
    <t>03 1 00 20000</t>
  </si>
  <si>
    <t>04 1 00 40060</t>
  </si>
  <si>
    <t>02 1 00 20000</t>
  </si>
  <si>
    <t>07</t>
  </si>
  <si>
    <t xml:space="preserve">Расходы, связанные с подготовкой и проведением выборов </t>
  </si>
  <si>
    <t xml:space="preserve">Обеспечение проведения выборов и референдумов </t>
  </si>
  <si>
    <t>04 1 00 00000</t>
  </si>
  <si>
    <t>05 1 00 00000</t>
  </si>
  <si>
    <t>01 0 00 00000</t>
  </si>
  <si>
    <t>01 1 00 00000</t>
  </si>
  <si>
    <t>01 3 00 00000</t>
  </si>
  <si>
    <t xml:space="preserve">Муниципальная программа " Профилактика экстремизма и терроризма на территории МО СП "с. Карага" </t>
  </si>
  <si>
    <t>02 0 00 00000</t>
  </si>
  <si>
    <t>02 1 00 00000</t>
  </si>
  <si>
    <t>03 0 00 00000</t>
  </si>
  <si>
    <t>03 1 00 00000</t>
  </si>
  <si>
    <t>Муниципальная программа "Профилактика экстремизма и терроризма на территории МО СП с. Карага"</t>
  </si>
  <si>
    <t>Подпрограмма 1 "Обеспечение антитеррористической защищенности объектов жизнеобеспечения и социальной значимости"</t>
  </si>
  <si>
    <t>99 0 00 10150</t>
  </si>
  <si>
    <t>Основное мероприятие "Противодействие терроризму и экстремизму и защита жизни граждан, проживающих на территории с. Карага"</t>
  </si>
  <si>
    <t xml:space="preserve"> Осуществление первичного воинского учета на территориях, где отсутствуют военные комиссариаты</t>
  </si>
  <si>
    <t>ИМБТ на содержание (ремонт) муниципального имущества</t>
  </si>
  <si>
    <t>99 0 00 20050</t>
  </si>
  <si>
    <t>Основное мероприятие "Проведение мероприятий по энергосбережению и повышению энергетической эффективности в с. Карага"</t>
  </si>
  <si>
    <t>01 1 01 20000</t>
  </si>
  <si>
    <t>Субсидии юридическим лицам( кроме муниципальных учреждений) и физическим лицам- производителям товаров, работ, услуг</t>
  </si>
  <si>
    <t>Основное мероприятие "Изготовление технических планов и постановка на кадастровый учет объектов топливно-энергетического и жилищно-комунального комплексов"</t>
  </si>
  <si>
    <t>01 1 02 00000</t>
  </si>
  <si>
    <t>01 1 02 20000</t>
  </si>
  <si>
    <t>01 1 02 40060</t>
  </si>
  <si>
    <t>99 0 00 40300</t>
  </si>
  <si>
    <t>Основное мероприятие: "Проведение мероприятий, направленных на улучшение качества питьевой воды в с. Карага"</t>
  </si>
  <si>
    <t>01 2 00 40060</t>
  </si>
  <si>
    <t>Другие вопросы в области охраны окружающей среды</t>
  </si>
  <si>
    <t>Муниципальная программа "Охрана окружающей среды в сельском поселении "село Карага""</t>
  </si>
  <si>
    <t>Основное мероприятие: "Разработка и реализация мер, направленных на снижение негативного воздействия на окружающую среду"</t>
  </si>
  <si>
    <t>03 1 00 40060</t>
  </si>
  <si>
    <t>990 00 10150</t>
  </si>
  <si>
    <t>Основное мероприятие "Противодействие терроризму и экстремизму, и защита жизни граждан, проживающих на территории с. Карага"</t>
  </si>
  <si>
    <t>Капитальный и текущий ремонт муниципального жилищного фонда</t>
  </si>
  <si>
    <t>6</t>
  </si>
  <si>
    <t>991 00 00000</t>
  </si>
  <si>
    <t>04 0 00 00000</t>
  </si>
  <si>
    <t>Государственная регистрация актов гражданского состояния</t>
  </si>
  <si>
    <t>99 0 00 59300</t>
  </si>
  <si>
    <t xml:space="preserve"> Государственная регистрация актов гражданского состояния</t>
  </si>
  <si>
    <t>Муниципальная программа "Охрана окружающей среды в сельском поселении "село Карага"</t>
  </si>
  <si>
    <t>Основное мероприятие: "Мероприятия, направленные на развитие коренных малочисленных народов Севера, Сибири и Дальнего Востока, проживающих в сельском поселении "с. Карага"</t>
  </si>
  <si>
    <t>ИТОГО РАСХОДОВ</t>
  </si>
  <si>
    <t>Основное мероприятие: "Мероприятия,направленные на развитие коренных малочисленных народов Севера, Сибири и Дальнего Востока, проживающих в сельском поселении "с. Карага"</t>
  </si>
  <si>
    <t>Расходы в рамках непрограммных направлений деятельности, за исключением обособленных расходов, которым присваиваются уникальные коды</t>
  </si>
  <si>
    <t>Приобретение коммунальной техники</t>
  </si>
  <si>
    <t>Другие вопросы в области культуры, кинематографии</t>
  </si>
  <si>
    <t>Программа "Совершенствование системы муниципального управления в сельском поселении "село Карага"</t>
  </si>
  <si>
    <t>Основное мероприятие: "Обеспечение исполнения мероприятий программ и полномочий администрации, в том числе выполнение государственных полномочий Камчатского края"</t>
  </si>
  <si>
    <t>05 0 00 00000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</si>
  <si>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2019 г."</t>
  </si>
  <si>
    <t>01 1 00 40060</t>
  </si>
  <si>
    <t>1 1 01 20000</t>
  </si>
  <si>
    <t>1 1 01 40060</t>
  </si>
  <si>
    <t>1 1 00 40060</t>
  </si>
  <si>
    <t>06 1 00 20000</t>
  </si>
  <si>
    <t>06 1 00 00000</t>
  </si>
  <si>
    <t>06 0 00 00000</t>
  </si>
  <si>
    <t>к решению Совета депутатов СП "с.Карага"</t>
  </si>
  <si>
    <t>"О бюджете  СП "с.Карага" на 2019г."</t>
  </si>
  <si>
    <t>Приложение № 4</t>
  </si>
  <si>
    <t>к решению Совета депутатов сп "с.Карага"</t>
  </si>
  <si>
    <t xml:space="preserve"> от " 17 " октября 2019 г. №  22                 </t>
  </si>
  <si>
    <t>Транспорт</t>
  </si>
  <si>
    <t>99 0 00 10140</t>
  </si>
  <si>
    <t>Подпрограмма 1 "Повышение эффективности управления муниципальным имуществом в с. Карага"</t>
  </si>
  <si>
    <t>Основное мероприятие "Учет, содержание распоряжение муниципальным имуществом в с. Карага"</t>
  </si>
  <si>
    <t>Муниципальная программа " Формирование современной среды в селе Карага"</t>
  </si>
  <si>
    <t>07 0 00 00000</t>
  </si>
  <si>
    <t>Подпрограмма 1 "Благоустройство территории села Карага"</t>
  </si>
  <si>
    <t>07 1 00 00000</t>
  </si>
  <si>
    <t>Основное мероприятие: "Мероприятия, направленные на благоустройство территории села Карага"</t>
  </si>
  <si>
    <t>07 1 00 20000</t>
  </si>
  <si>
    <t>07 1 00 40060</t>
  </si>
  <si>
    <t>300</t>
  </si>
  <si>
    <t>Муниципальная программа "Совершенствование системы муниципального управления в сельском поселении "село Карага"</t>
  </si>
  <si>
    <t>01 1 00 Т0060</t>
  </si>
  <si>
    <t>04 1 00 Т0060</t>
  </si>
  <si>
    <t>05 1 00 Т0060</t>
  </si>
  <si>
    <t>Подпрограмма 1 "Обеспечение деятельности администрации сельского поселения "село Карага""</t>
  </si>
  <si>
    <t>Подпрограмма 1  "Благоустройство территории села Карага"</t>
  </si>
  <si>
    <t>Подпрограмма 1 "Обращение с отходами производства и потребления в сельском поселении "село Карага""</t>
  </si>
  <si>
    <t>Подпрограмма 1 "Устойчивое развитие коренных малочисленных народов Севера, Сибири и Дальнего Востока, проживающих в сельском поселении "с. Карага"</t>
  </si>
  <si>
    <t>Подпрограмма 1 "Обращение с отходами производства и потребления в сельском поселении "село Карага"</t>
  </si>
  <si>
    <t>Предоставление субсидий бюджетным, автономным учреждениям и иным некоммерческим организациям</t>
  </si>
  <si>
    <t>Подпрограмма 2 «Развитие инфраструктуры в сфере культуры»</t>
  </si>
  <si>
    <t>Основное мероприятие : «Укрепление материально-технической базы МБУК «Карагинский СДК»</t>
  </si>
  <si>
    <t>05 1 00 40060</t>
  </si>
  <si>
    <t>08 1 00 Т0060</t>
  </si>
  <si>
    <t>08 1 00 00000</t>
  </si>
  <si>
    <t>08 0 00 00000</t>
  </si>
  <si>
    <t>Подпрограмма 1 «Развитие инфраструктуры в сфере культуры»</t>
  </si>
  <si>
    <t>Социальная политика</t>
  </si>
  <si>
    <t>10</t>
  </si>
  <si>
    <t>Социальное обеспечение и иные выплаты населению</t>
  </si>
  <si>
    <t>Приобретение товаров, работ, услуг в пользу граждан в целях их социального обеспечения</t>
  </si>
  <si>
    <t>Захоронение безродных граждан</t>
  </si>
  <si>
    <t xml:space="preserve">Резерв ассигнований на финансовое обеспечение мероприятий, связанных с предотвращением влияния ухудшения экономической ситуации на развитие отраслей экономики, а также с профилактикой и устранением последствий распространения короновирусной инфекции </t>
  </si>
  <si>
    <t>99 0 00 10160</t>
  </si>
  <si>
    <t>Приложение № 3</t>
  </si>
  <si>
    <t>Подпрограмма 2 «Чистая вода на территории сельского поселения «село Карага»»</t>
  </si>
  <si>
    <t>99 0 00 10120</t>
  </si>
  <si>
    <t xml:space="preserve"> от " 17 " октября 2019 г. № 22            </t>
  </si>
  <si>
    <t>Код программы</t>
  </si>
  <si>
    <t>Наименование программы, подпрограммы</t>
  </si>
  <si>
    <t>ГРС</t>
  </si>
  <si>
    <t>Раздел, подраздел</t>
  </si>
  <si>
    <t>01.</t>
  </si>
  <si>
    <t>02.</t>
  </si>
  <si>
    <t>Подпрограмма " Энергосбережение и повышение энергитеческой эффективности в Камчатском крае"</t>
  </si>
  <si>
    <t>02 1 0999</t>
  </si>
  <si>
    <t>0409</t>
  </si>
  <si>
    <t>02 2 0999</t>
  </si>
  <si>
    <t>0503</t>
  </si>
  <si>
    <t>02 3 0999</t>
  </si>
  <si>
    <t>02 4 0999</t>
  </si>
  <si>
    <t>02 5 0999</t>
  </si>
  <si>
    <t>02 6 0999</t>
  </si>
  <si>
    <t>02 7 0999</t>
  </si>
  <si>
    <t>02 8 0999</t>
  </si>
  <si>
    <t>02 10 0999</t>
  </si>
  <si>
    <t>03.</t>
  </si>
  <si>
    <t>03 1 0999</t>
  </si>
  <si>
    <t>0505</t>
  </si>
  <si>
    <t>04.</t>
  </si>
  <si>
    <t>04 1 0999</t>
  </si>
  <si>
    <t>0603</t>
  </si>
  <si>
    <t>01 1 4006</t>
  </si>
  <si>
    <t>0412</t>
  </si>
  <si>
    <t>011 00 20000</t>
  </si>
  <si>
    <t>011 00 40060</t>
  </si>
  <si>
    <t>012 00 20000</t>
  </si>
  <si>
    <t>Подпрограмма 3 "Благоустройство территории в с.Карага"</t>
  </si>
  <si>
    <t>01 3 00 20000</t>
  </si>
  <si>
    <t>01 3 00 40060</t>
  </si>
  <si>
    <t>02 1 2000</t>
  </si>
  <si>
    <t>01 13</t>
  </si>
  <si>
    <t>02 1 4006</t>
  </si>
  <si>
    <t>04 12</t>
  </si>
  <si>
    <t>0804</t>
  </si>
  <si>
    <t>Муниципальная программа "Формирование современной среды в селе Карага"</t>
  </si>
  <si>
    <t>Подпрограмма 1 "Благоустройство территории в селе Карага"</t>
  </si>
  <si>
    <t>Итого</t>
  </si>
  <si>
    <t>Дотации на поддержку мер по обеспечению сбалансированности местного бюджета из краевого бюджета</t>
  </si>
  <si>
    <t>01 1 00 10170</t>
  </si>
  <si>
    <t>07 1 00 10170</t>
  </si>
  <si>
    <t>Приобретение имущества в муниципальную собственность</t>
  </si>
  <si>
    <t>99 0 00 20080</t>
  </si>
  <si>
    <t xml:space="preserve">13 </t>
  </si>
  <si>
    <t xml:space="preserve">01 </t>
  </si>
  <si>
    <t>Гражданская оборона</t>
  </si>
  <si>
    <t>Закупка товаров, работ и услуг для обеспечения государственных (муниципальных) нужд</t>
  </si>
  <si>
    <t>"О бюджете  СП "с.Карага" на 2022 г."</t>
  </si>
  <si>
    <t xml:space="preserve"> Перечень муниципальных программ на 2022 год</t>
  </si>
  <si>
    <t>Годовой объем ассигнований на 2022 год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</si>
  <si>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2022 г."</t>
  </si>
  <si>
    <t>Муниципальная программа "Реализация государственной национальной политики и укрепление гражданского единства в с. Карага на 2022 г"</t>
  </si>
  <si>
    <t>11 05</t>
  </si>
  <si>
    <t>Муниципальная программа "Развитие культуры в  сельском поселении «село Карага» на 2022 год</t>
  </si>
  <si>
    <t>Ведомственная структура расходов местного бюджета на 2022 год</t>
  </si>
  <si>
    <t>Муниципальная программа "Совершенствование системы управления муниципальным имуществом в МО СП с. Карага на 2022 год"</t>
  </si>
  <si>
    <t>Физическая культура и спорт</t>
  </si>
  <si>
    <t>Другие вопросы в области физической культуры и спорта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</si>
  <si>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2022 год</t>
  </si>
  <si>
    <t>8</t>
  </si>
  <si>
    <t>Муниципальная программа "Развитие физической культуры и спорта в сельском поселении "село Карага" в 2022 году"</t>
  </si>
  <si>
    <t>Подпрограмма 1 "Обеспечение условий для развития на территории поселения физической культуры и массового спорта"</t>
  </si>
  <si>
    <t>Основное мероприятие: "Организация проведения физкультурно-оздоровительных и спортивных мероприятий"</t>
  </si>
  <si>
    <t xml:space="preserve">  от 24.12.2021 г. № 36        </t>
  </si>
  <si>
    <t xml:space="preserve">        от 24.12.2021 г.  № 36                         </t>
  </si>
  <si>
    <t xml:space="preserve">   от 24.12.2021 г. № 36    </t>
  </si>
  <si>
    <t xml:space="preserve">04 </t>
  </si>
  <si>
    <t xml:space="preserve">12 </t>
  </si>
  <si>
    <t>02 1 00 09990</t>
  </si>
  <si>
    <t>05 1 00 09990</t>
  </si>
  <si>
    <t>06 1 00 09990</t>
  </si>
  <si>
    <t>03 1 00 09990</t>
  </si>
  <si>
    <t>04 1 00 09990</t>
  </si>
  <si>
    <t>07 1 00 09990</t>
  </si>
  <si>
    <t>7 1 00 09990</t>
  </si>
  <si>
    <t>7 1 00 10170</t>
  </si>
  <si>
    <t>201</t>
  </si>
  <si>
    <t>07 1 00 40030</t>
  </si>
  <si>
    <t>08 1 00 L4670</t>
  </si>
  <si>
    <t>01 2 03 00000</t>
  </si>
  <si>
    <t>01 2 03 09990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</si>
  <si>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1                                                                                                                                                                                                                         </t>
  </si>
  <si>
    <t>Приложение № 2</t>
  </si>
  <si>
    <t xml:space="preserve">   от  18.05.2022 г. № 8      </t>
  </si>
  <si>
    <t xml:space="preserve">                                                                                                                                                 от  18.05.2022 г. № 8                          </t>
  </si>
  <si>
    <t xml:space="preserve">  от18.05.2022 г. № 8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</si>
</sst>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0.00000"/>
    <numFmt numFmtId="170" formatCode="#,##0.0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00"/>
    <numFmt numFmtId="174" formatCode="#,##0.00000"/>
    <numFmt numFmtId="175" formatCode="_-* #,##0.00000_р_._-;\-* #,##0.00000_р_._-;_-* &quot;-&quot;?????_р_._-;_-@_-"/>
    <numFmt numFmtId="176" formatCode="#,##0.00000_ ;\-#,##0.00000\ "/>
    <numFmt numFmtId="177" formatCode="_-* #,##0.00000\ _₽_-;\-* #,##0.00000\ _₽_-;_-* &quot;-&quot;?????\ _₽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6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0"/>
      <name val="Courier New Cyr"/>
      <family val="3"/>
    </font>
    <font>
      <sz val="10"/>
      <name val="Helv"/>
      <family val="0"/>
    </font>
    <font>
      <b/>
      <i/>
      <sz val="11"/>
      <color indexed="8"/>
      <name val="Times New Roman"/>
      <family val="1"/>
    </font>
    <font>
      <sz val="11"/>
      <name val="Arial Cyr"/>
      <family val="0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333333"/>
      <name val="Times New Roman"/>
      <family val="1"/>
    </font>
    <font>
      <b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>
        <color theme="6"/>
      </left>
      <right style="thin">
        <color theme="6"/>
      </right>
      <top>
        <color indexed="63"/>
      </top>
      <bottom style="thin">
        <color theme="6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3" fillId="0" borderId="0">
      <alignment/>
      <protection/>
    </xf>
    <xf numFmtId="0" fontId="45" fillId="20" borderId="0">
      <alignment/>
      <protection/>
    </xf>
    <xf numFmtId="0" fontId="45" fillId="0" borderId="0">
      <alignment horizontal="left" wrapText="1"/>
      <protection/>
    </xf>
    <xf numFmtId="0" fontId="46" fillId="0" borderId="0">
      <alignment horizontal="center" wrapText="1"/>
      <protection/>
    </xf>
    <xf numFmtId="0" fontId="46" fillId="0" borderId="0">
      <alignment horizontal="center"/>
      <protection/>
    </xf>
    <xf numFmtId="0" fontId="45" fillId="0" borderId="0">
      <alignment horizontal="right"/>
      <protection/>
    </xf>
    <xf numFmtId="0" fontId="45" fillId="20" borderId="1">
      <alignment/>
      <protection/>
    </xf>
    <xf numFmtId="0" fontId="45" fillId="0" borderId="2">
      <alignment horizontal="center" vertical="center" wrapText="1"/>
      <protection/>
    </xf>
    <xf numFmtId="0" fontId="45" fillId="20" borderId="3">
      <alignment/>
      <protection/>
    </xf>
    <xf numFmtId="49" fontId="45" fillId="0" borderId="2">
      <alignment horizontal="center" vertical="top" shrinkToFit="1"/>
      <protection/>
    </xf>
    <xf numFmtId="0" fontId="45" fillId="0" borderId="2">
      <alignment horizontal="center" vertical="top" wrapText="1"/>
      <protection/>
    </xf>
    <xf numFmtId="4" fontId="45" fillId="0" borderId="2">
      <alignment horizontal="right" vertical="top" shrinkToFit="1"/>
      <protection/>
    </xf>
    <xf numFmtId="10" fontId="45" fillId="0" borderId="2">
      <alignment horizontal="center" vertical="top" shrinkToFit="1"/>
      <protection/>
    </xf>
    <xf numFmtId="0" fontId="45" fillId="20" borderId="4">
      <alignment/>
      <protection/>
    </xf>
    <xf numFmtId="49" fontId="47" fillId="0" borderId="2">
      <alignment horizontal="left" vertical="top" shrinkToFit="1"/>
      <protection/>
    </xf>
    <xf numFmtId="4" fontId="47" fillId="21" borderId="2">
      <alignment horizontal="right" vertical="top" shrinkToFit="1"/>
      <protection/>
    </xf>
    <xf numFmtId="10" fontId="47" fillId="21" borderId="2">
      <alignment horizontal="center" vertical="top" shrinkToFit="1"/>
      <protection/>
    </xf>
    <xf numFmtId="0" fontId="45" fillId="0" borderId="0">
      <alignment/>
      <protection/>
    </xf>
    <xf numFmtId="0" fontId="45" fillId="20" borderId="1">
      <alignment horizontal="left"/>
      <protection/>
    </xf>
    <xf numFmtId="0" fontId="45" fillId="0" borderId="2">
      <alignment horizontal="left" vertical="top" wrapText="1"/>
      <protection/>
    </xf>
    <xf numFmtId="4" fontId="47" fillId="22" borderId="2">
      <alignment horizontal="right" vertical="top" shrinkToFit="1"/>
      <protection/>
    </xf>
    <xf numFmtId="10" fontId="47" fillId="22" borderId="2">
      <alignment horizontal="center" vertical="top" shrinkToFit="1"/>
      <protection/>
    </xf>
    <xf numFmtId="0" fontId="45" fillId="20" borderId="3">
      <alignment horizontal="left"/>
      <protection/>
    </xf>
    <xf numFmtId="0" fontId="45" fillId="20" borderId="4">
      <alignment horizontal="left"/>
      <protection/>
    </xf>
    <xf numFmtId="0" fontId="45" fillId="20" borderId="0">
      <alignment horizontal="left"/>
      <protection/>
    </xf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8" fillId="29" borderId="5" applyNumberFormat="0" applyAlignment="0" applyProtection="0"/>
    <xf numFmtId="0" fontId="49" fillId="30" borderId="6" applyNumberFormat="0" applyAlignment="0" applyProtection="0"/>
    <xf numFmtId="0" fontId="50" fillId="30" borderId="5" applyNumberFormat="0" applyAlignment="0" applyProtection="0"/>
    <xf numFmtId="0" fontId="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31" borderId="11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33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0" fillId="0" borderId="13" applyNumberFormat="0" applyFill="0" applyAlignment="0" applyProtection="0"/>
    <xf numFmtId="0" fontId="17" fillId="0" borderId="0">
      <alignment/>
      <protection/>
    </xf>
    <xf numFmtId="0" fontId="6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62" fillId="35" borderId="0" applyNumberFormat="0" applyBorder="0" applyAlignment="0" applyProtection="0"/>
  </cellStyleXfs>
  <cellXfs count="194">
    <xf numFmtId="0" fontId="0" fillId="0" borderId="0" xfId="0" applyAlignment="1">
      <alignment/>
    </xf>
    <xf numFmtId="0" fontId="6" fillId="0" borderId="0" xfId="83" applyFont="1">
      <alignment/>
      <protection/>
    </xf>
    <xf numFmtId="0" fontId="6" fillId="0" borderId="0" xfId="83" applyFont="1" applyAlignment="1">
      <alignment horizontal="right"/>
      <protection/>
    </xf>
    <xf numFmtId="0" fontId="6" fillId="0" borderId="0" xfId="83" applyFont="1" applyAlignment="1">
      <alignment horizontal="center"/>
      <protection/>
    </xf>
    <xf numFmtId="49" fontId="8" fillId="0" borderId="14" xfId="83" applyNumberFormat="1" applyFont="1" applyBorder="1" applyAlignment="1">
      <alignment horizontal="center" vertical="center"/>
      <protection/>
    </xf>
    <xf numFmtId="49" fontId="8" fillId="0" borderId="14" xfId="83" applyNumberFormat="1" applyFont="1" applyBorder="1" applyAlignment="1">
      <alignment horizontal="center"/>
      <protection/>
    </xf>
    <xf numFmtId="0" fontId="8" fillId="0" borderId="14" xfId="83" applyFont="1" applyBorder="1" applyAlignment="1">
      <alignment horizontal="center"/>
      <protection/>
    </xf>
    <xf numFmtId="169" fontId="8" fillId="0" borderId="14" xfId="83" applyNumberFormat="1" applyFont="1" applyBorder="1">
      <alignment/>
      <protection/>
    </xf>
    <xf numFmtId="49" fontId="6" fillId="0" borderId="14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 wrapText="1"/>
      <protection/>
    </xf>
    <xf numFmtId="169" fontId="6" fillId="0" borderId="14" xfId="83" applyNumberFormat="1" applyFont="1" applyBorder="1" applyAlignment="1">
      <alignment vertical="center"/>
      <protection/>
    </xf>
    <xf numFmtId="49" fontId="6" fillId="0" borderId="14" xfId="83" applyNumberFormat="1" applyFont="1" applyFill="1" applyBorder="1" applyAlignment="1">
      <alignment horizontal="center" vertical="center"/>
      <protection/>
    </xf>
    <xf numFmtId="49" fontId="11" fillId="0" borderId="14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left" vertical="center" wrapText="1"/>
    </xf>
    <xf numFmtId="169" fontId="6" fillId="0" borderId="14" xfId="83" applyNumberFormat="1" applyFont="1" applyFill="1" applyBorder="1" applyAlignment="1">
      <alignment vertical="center"/>
      <protection/>
    </xf>
    <xf numFmtId="49" fontId="6" fillId="36" borderId="14" xfId="83" applyNumberFormat="1" applyFont="1" applyFill="1" applyBorder="1" applyAlignment="1">
      <alignment horizontal="center" vertical="center"/>
      <protection/>
    </xf>
    <xf numFmtId="49" fontId="6" fillId="36" borderId="14" xfId="83" applyNumberFormat="1" applyFont="1" applyFill="1" applyBorder="1" applyAlignment="1">
      <alignment horizontal="left" vertical="center" wrapText="1"/>
      <protection/>
    </xf>
    <xf numFmtId="0" fontId="6" fillId="0" borderId="14" xfId="83" applyFont="1" applyBorder="1" applyAlignment="1">
      <alignment horizontal="justify" vertical="center"/>
      <protection/>
    </xf>
    <xf numFmtId="0" fontId="8" fillId="0" borderId="14" xfId="83" applyFont="1" applyBorder="1" applyAlignment="1">
      <alignment horizontal="center" vertical="center" wrapText="1"/>
      <protection/>
    </xf>
    <xf numFmtId="169" fontId="8" fillId="0" borderId="14" xfId="83" applyNumberFormat="1" applyFont="1" applyBorder="1" applyAlignment="1">
      <alignment vertical="center"/>
      <protection/>
    </xf>
    <xf numFmtId="0" fontId="8" fillId="0" borderId="14" xfId="83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/>
      <protection/>
    </xf>
    <xf numFmtId="49" fontId="6" fillId="0" borderId="15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vertical="center" wrapText="1"/>
      <protection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center"/>
      <protection/>
    </xf>
    <xf numFmtId="0" fontId="6" fillId="0" borderId="14" xfId="83" applyFont="1" applyFill="1" applyBorder="1" applyAlignment="1">
      <alignment horizontal="center"/>
      <protection/>
    </xf>
    <xf numFmtId="0" fontId="6" fillId="0" borderId="14" xfId="83" applyFont="1" applyBorder="1">
      <alignment/>
      <protection/>
    </xf>
    <xf numFmtId="0" fontId="8" fillId="0" borderId="14" xfId="83" applyFont="1" applyBorder="1">
      <alignment/>
      <protection/>
    </xf>
    <xf numFmtId="0" fontId="8" fillId="36" borderId="14" xfId="83" applyFont="1" applyFill="1" applyBorder="1" applyAlignment="1">
      <alignment horizontal="center"/>
      <protection/>
    </xf>
    <xf numFmtId="169" fontId="12" fillId="0" borderId="14" xfId="83" applyNumberFormat="1" applyFont="1" applyBorder="1" applyAlignment="1">
      <alignment vertical="center"/>
      <protection/>
    </xf>
    <xf numFmtId="49" fontId="8" fillId="0" borderId="14" xfId="83" applyNumberFormat="1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left" wrapText="1"/>
      <protection/>
    </xf>
    <xf numFmtId="0" fontId="6" fillId="0" borderId="0" xfId="83" applyFont="1" applyAlignment="1">
      <alignment/>
      <protection/>
    </xf>
    <xf numFmtId="0" fontId="8" fillId="0" borderId="14" xfId="83" applyFont="1" applyBorder="1" applyAlignment="1">
      <alignment horizontal="left" vertical="center" wrapText="1"/>
      <protection/>
    </xf>
    <xf numFmtId="0" fontId="8" fillId="0" borderId="14" xfId="83" applyFont="1" applyBorder="1" applyAlignment="1">
      <alignment horizontal="justify" vertical="center"/>
      <protection/>
    </xf>
    <xf numFmtId="0" fontId="6" fillId="0" borderId="14" xfId="83" applyFont="1" applyBorder="1" applyAlignment="1">
      <alignment horizontal="center" vertical="center" wrapText="1"/>
      <protection/>
    </xf>
    <xf numFmtId="49" fontId="12" fillId="0" borderId="14" xfId="83" applyNumberFormat="1" applyFont="1" applyBorder="1" applyAlignment="1">
      <alignment horizontal="center" vertical="center"/>
      <protection/>
    </xf>
    <xf numFmtId="0" fontId="7" fillId="0" borderId="0" xfId="83" applyFont="1" applyAlignment="1">
      <alignment horizontal="right"/>
      <protection/>
    </xf>
    <xf numFmtId="0" fontId="6" fillId="0" borderId="0" xfId="0" applyFont="1" applyAlignment="1">
      <alignment wrapText="1"/>
    </xf>
    <xf numFmtId="49" fontId="8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 wrapText="1"/>
      <protection/>
    </xf>
    <xf numFmtId="169" fontId="8" fillId="36" borderId="14" xfId="83" applyNumberFormat="1" applyFont="1" applyFill="1" applyBorder="1">
      <alignment/>
      <protection/>
    </xf>
    <xf numFmtId="49" fontId="13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/>
      <protection/>
    </xf>
    <xf numFmtId="169" fontId="6" fillId="36" borderId="14" xfId="83" applyNumberFormat="1" applyFont="1" applyFill="1" applyBorder="1">
      <alignment/>
      <protection/>
    </xf>
    <xf numFmtId="49" fontId="8" fillId="36" borderId="14" xfId="83" applyNumberFormat="1" applyFont="1" applyFill="1" applyBorder="1" applyAlignment="1">
      <alignment horizontal="left" vertical="center" wrapText="1"/>
      <protection/>
    </xf>
    <xf numFmtId="0" fontId="6" fillId="36" borderId="14" xfId="83" applyFont="1" applyFill="1" applyBorder="1" applyAlignment="1">
      <alignment horizontal="left" vertical="center" wrapText="1"/>
      <protection/>
    </xf>
    <xf numFmtId="49" fontId="8" fillId="36" borderId="14" xfId="83" applyNumberFormat="1" applyFont="1" applyFill="1" applyBorder="1" applyAlignment="1">
      <alignment horizontal="center"/>
      <protection/>
    </xf>
    <xf numFmtId="49" fontId="11" fillId="36" borderId="14" xfId="0" applyNumberFormat="1" applyFont="1" applyFill="1" applyBorder="1" applyAlignment="1">
      <alignment horizontal="center" vertical="center"/>
    </xf>
    <xf numFmtId="49" fontId="11" fillId="36" borderId="14" xfId="0" applyNumberFormat="1" applyFont="1" applyFill="1" applyBorder="1" applyAlignment="1">
      <alignment horizontal="center"/>
    </xf>
    <xf numFmtId="49" fontId="12" fillId="36" borderId="14" xfId="83" applyNumberFormat="1" applyFont="1" applyFill="1" applyBorder="1" applyAlignment="1">
      <alignment horizontal="center"/>
      <protection/>
    </xf>
    <xf numFmtId="49" fontId="6" fillId="36" borderId="14" xfId="83" applyNumberFormat="1" applyFont="1" applyFill="1" applyBorder="1" applyAlignment="1">
      <alignment vertical="top" wrapText="1"/>
      <protection/>
    </xf>
    <xf numFmtId="0" fontId="6" fillId="36" borderId="14" xfId="0" applyNumberFormat="1" applyFont="1" applyFill="1" applyBorder="1" applyAlignment="1">
      <alignment horizontal="left" vertical="center" wrapText="1"/>
    </xf>
    <xf numFmtId="49" fontId="6" fillId="36" borderId="14" xfId="0" applyNumberFormat="1" applyFont="1" applyFill="1" applyBorder="1" applyAlignment="1">
      <alignment horizontal="center"/>
    </xf>
    <xf numFmtId="0" fontId="8" fillId="36" borderId="14" xfId="83" applyFont="1" applyFill="1" applyBorder="1">
      <alignment/>
      <protection/>
    </xf>
    <xf numFmtId="0" fontId="7" fillId="0" borderId="0" xfId="83" applyFont="1">
      <alignment/>
      <protection/>
    </xf>
    <xf numFmtId="49" fontId="8" fillId="36" borderId="14" xfId="83" applyNumberFormat="1" applyFont="1" applyFill="1" applyBorder="1" applyAlignment="1">
      <alignment horizontal="center" vertical="center"/>
      <protection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left" vertical="center" wrapText="1"/>
    </xf>
    <xf numFmtId="49" fontId="6" fillId="36" borderId="15" xfId="83" applyNumberFormat="1" applyFont="1" applyFill="1" applyBorder="1" applyAlignment="1">
      <alignment horizontal="center" vertical="center"/>
      <protection/>
    </xf>
    <xf numFmtId="169" fontId="6" fillId="36" borderId="14" xfId="83" applyNumberFormat="1" applyFont="1" applyFill="1" applyBorder="1" applyAlignment="1">
      <alignment vertical="center"/>
      <protection/>
    </xf>
    <xf numFmtId="0" fontId="8" fillId="36" borderId="14" xfId="83" applyFont="1" applyFill="1" applyBorder="1" applyAlignment="1">
      <alignment horizontal="center" vertical="center" wrapText="1"/>
      <protection/>
    </xf>
    <xf numFmtId="49" fontId="6" fillId="36" borderId="15" xfId="0" applyNumberFormat="1" applyFont="1" applyFill="1" applyBorder="1" applyAlignment="1">
      <alignment horizontal="center" vertical="center"/>
    </xf>
    <xf numFmtId="0" fontId="6" fillId="36" borderId="18" xfId="83" applyFont="1" applyFill="1" applyBorder="1" applyAlignment="1">
      <alignment horizontal="left" wrapText="1"/>
      <protection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8" fillId="36" borderId="14" xfId="83" applyFont="1" applyFill="1" applyBorder="1" applyAlignment="1">
      <alignment vertical="top" wrapText="1"/>
      <protection/>
    </xf>
    <xf numFmtId="0" fontId="6" fillId="36" borderId="14" xfId="83" applyFont="1" applyFill="1" applyBorder="1" applyAlignment="1">
      <alignment vertical="top" wrapText="1"/>
      <protection/>
    </xf>
    <xf numFmtId="0" fontId="6" fillId="0" borderId="14" xfId="83" applyFont="1" applyBorder="1" applyAlignment="1">
      <alignment vertical="top" wrapText="1"/>
      <protection/>
    </xf>
    <xf numFmtId="0" fontId="6" fillId="36" borderId="14" xfId="0" applyFont="1" applyFill="1" applyBorder="1" applyAlignment="1">
      <alignment vertical="top" wrapText="1"/>
    </xf>
    <xf numFmtId="0" fontId="8" fillId="36" borderId="14" xfId="0" applyFont="1" applyFill="1" applyBorder="1" applyAlignment="1">
      <alignment vertical="top" wrapText="1"/>
    </xf>
    <xf numFmtId="0" fontId="11" fillId="36" borderId="14" xfId="0" applyNumberFormat="1" applyFont="1" applyFill="1" applyBorder="1" applyAlignment="1">
      <alignment vertical="top" wrapText="1"/>
    </xf>
    <xf numFmtId="49" fontId="8" fillId="36" borderId="14" xfId="83" applyNumberFormat="1" applyFont="1" applyFill="1" applyBorder="1" applyAlignment="1">
      <alignment vertical="top" wrapText="1"/>
      <protection/>
    </xf>
    <xf numFmtId="0" fontId="11" fillId="0" borderId="19" xfId="0" applyNumberFormat="1" applyFont="1" applyFill="1" applyBorder="1" applyAlignment="1">
      <alignment vertical="top" wrapText="1"/>
    </xf>
    <xf numFmtId="0" fontId="14" fillId="36" borderId="14" xfId="0" applyNumberFormat="1" applyFont="1" applyFill="1" applyBorder="1" applyAlignment="1">
      <alignment vertical="top" wrapText="1"/>
    </xf>
    <xf numFmtId="0" fontId="6" fillId="36" borderId="14" xfId="0" applyNumberFormat="1" applyFont="1" applyFill="1" applyBorder="1" applyAlignment="1">
      <alignment vertical="top" wrapText="1"/>
    </xf>
    <xf numFmtId="0" fontId="63" fillId="0" borderId="20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vertical="center" wrapText="1"/>
    </xf>
    <xf numFmtId="49" fontId="8" fillId="0" borderId="14" xfId="83" applyNumberFormat="1" applyFont="1" applyFill="1" applyBorder="1" applyAlignment="1">
      <alignment horizontal="center"/>
      <protection/>
    </xf>
    <xf numFmtId="0" fontId="18" fillId="0" borderId="21" xfId="0" applyNumberFormat="1" applyFont="1" applyFill="1" applyBorder="1" applyAlignment="1">
      <alignment horizontal="center" vertical="center" wrapText="1"/>
    </xf>
    <xf numFmtId="169" fontId="8" fillId="36" borderId="14" xfId="83" applyNumberFormat="1" applyFont="1" applyFill="1" applyBorder="1" applyAlignment="1">
      <alignment vertical="center"/>
      <protection/>
    </xf>
    <xf numFmtId="0" fontId="19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19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0" borderId="22" xfId="0" applyNumberFormat="1" applyFont="1" applyFill="1" applyBorder="1" applyAlignment="1">
      <alignment horizontal="left" vertical="center" wrapText="1"/>
    </xf>
    <xf numFmtId="0" fontId="6" fillId="36" borderId="14" xfId="83" applyFont="1" applyFill="1" applyBorder="1" applyAlignment="1">
      <alignment wrapText="1"/>
      <protection/>
    </xf>
    <xf numFmtId="169" fontId="8" fillId="0" borderId="14" xfId="0" applyNumberFormat="1" applyFont="1" applyBorder="1" applyAlignment="1">
      <alignment/>
    </xf>
    <xf numFmtId="49" fontId="63" fillId="0" borderId="23" xfId="0" applyNumberFormat="1" applyFont="1" applyBorder="1" applyAlignment="1">
      <alignment horizontal="justify" vertical="top" wrapText="1"/>
    </xf>
    <xf numFmtId="49" fontId="63" fillId="0" borderId="23" xfId="0" applyNumberFormat="1" applyFont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vertical="center" wrapText="1"/>
    </xf>
    <xf numFmtId="0" fontId="15" fillId="37" borderId="14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64" fillId="0" borderId="0" xfId="0" applyFont="1" applyAlignment="1">
      <alignment wrapText="1"/>
    </xf>
    <xf numFmtId="49" fontId="6" fillId="37" borderId="14" xfId="83" applyNumberFormat="1" applyFont="1" applyFill="1" applyBorder="1" applyAlignment="1">
      <alignment vertical="top" wrapText="1"/>
      <protection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8" fillId="0" borderId="0" xfId="88" applyFont="1" applyFill="1" applyAlignment="1">
      <alignment horizontal="center" vertical="center" wrapText="1"/>
      <protection/>
    </xf>
    <xf numFmtId="0" fontId="6" fillId="0" borderId="0" xfId="88" applyFont="1" applyFill="1" applyAlignment="1">
      <alignment horizontal="center" vertical="center"/>
      <protection/>
    </xf>
    <xf numFmtId="0" fontId="6" fillId="0" borderId="0" xfId="88" applyFont="1" applyFill="1" applyAlignment="1">
      <alignment horizontal="right" wrapText="1"/>
      <protection/>
    </xf>
    <xf numFmtId="0" fontId="6" fillId="36" borderId="14" xfId="0" applyFont="1" applyFill="1" applyBorder="1" applyAlignment="1">
      <alignment horizontal="center" vertical="center" wrapText="1"/>
    </xf>
    <xf numFmtId="49" fontId="6" fillId="36" borderId="14" xfId="0" applyNumberFormat="1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174" fontId="8" fillId="36" borderId="14" xfId="0" applyNumberFormat="1" applyFont="1" applyFill="1" applyBorder="1" applyAlignment="1">
      <alignment horizontal="center" vertical="center" wrapText="1"/>
    </xf>
    <xf numFmtId="174" fontId="8" fillId="0" borderId="14" xfId="0" applyNumberFormat="1" applyFont="1" applyFill="1" applyBorder="1" applyAlignment="1">
      <alignment horizontal="center" vertical="center" wrapText="1"/>
    </xf>
    <xf numFmtId="174" fontId="6" fillId="0" borderId="14" xfId="0" applyNumberFormat="1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wrapText="1"/>
    </xf>
    <xf numFmtId="49" fontId="6" fillId="36" borderId="14" xfId="0" applyNumberFormat="1" applyFont="1" applyFill="1" applyBorder="1" applyAlignment="1">
      <alignment horizontal="center" wrapText="1"/>
    </xf>
    <xf numFmtId="174" fontId="6" fillId="36" borderId="14" xfId="0" applyNumberFormat="1" applyFont="1" applyFill="1" applyBorder="1" applyAlignment="1">
      <alignment horizontal="center" wrapText="1"/>
    </xf>
    <xf numFmtId="174" fontId="6" fillId="36" borderId="14" xfId="0" applyNumberFormat="1" applyFont="1" applyFill="1" applyBorder="1" applyAlignment="1">
      <alignment horizontal="center" vertical="center" wrapText="1"/>
    </xf>
    <xf numFmtId="167" fontId="6" fillId="36" borderId="14" xfId="100" applyFont="1" applyFill="1" applyBorder="1" applyAlignment="1">
      <alignment horizontal="center" vertical="center" wrapText="1"/>
    </xf>
    <xf numFmtId="167" fontId="6" fillId="36" borderId="14" xfId="100" applyFont="1" applyFill="1" applyBorder="1" applyAlignment="1">
      <alignment vertical="center" wrapText="1"/>
    </xf>
    <xf numFmtId="0" fontId="6" fillId="36" borderId="23" xfId="0" applyFont="1" applyFill="1" applyBorder="1" applyAlignment="1">
      <alignment horizontal="center" vertical="center" wrapText="1"/>
    </xf>
    <xf numFmtId="49" fontId="6" fillId="36" borderId="23" xfId="0" applyNumberFormat="1" applyFont="1" applyFill="1" applyBorder="1" applyAlignment="1">
      <alignment horizontal="center" vertical="center" wrapText="1"/>
    </xf>
    <xf numFmtId="167" fontId="6" fillId="36" borderId="23" xfId="100" applyFont="1" applyFill="1" applyBorder="1" applyAlignment="1">
      <alignment vertical="center" wrapText="1"/>
    </xf>
    <xf numFmtId="0" fontId="6" fillId="36" borderId="15" xfId="0" applyFont="1" applyFill="1" applyBorder="1" applyAlignment="1">
      <alignment vertical="center" wrapText="1"/>
    </xf>
    <xf numFmtId="49" fontId="6" fillId="36" borderId="15" xfId="0" applyNumberFormat="1" applyFont="1" applyFill="1" applyBorder="1" applyAlignment="1">
      <alignment vertical="center" wrapText="1"/>
    </xf>
    <xf numFmtId="167" fontId="6" fillId="36" borderId="15" xfId="100" applyFont="1" applyFill="1" applyBorder="1" applyAlignment="1">
      <alignment vertical="center" wrapText="1"/>
    </xf>
    <xf numFmtId="49" fontId="6" fillId="36" borderId="15" xfId="0" applyNumberFormat="1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vertical="center" wrapText="1"/>
    </xf>
    <xf numFmtId="0" fontId="6" fillId="37" borderId="14" xfId="0" applyFont="1" applyFill="1" applyBorder="1" applyAlignment="1">
      <alignment vertical="center" wrapText="1"/>
    </xf>
    <xf numFmtId="49" fontId="65" fillId="0" borderId="23" xfId="0" applyNumberFormat="1" applyFont="1" applyBorder="1" applyAlignment="1">
      <alignment horizontal="justify" vertical="top" wrapText="1"/>
    </xf>
    <xf numFmtId="0" fontId="8" fillId="37" borderId="15" xfId="0" applyFont="1" applyFill="1" applyBorder="1" applyAlignment="1">
      <alignment vertical="center" wrapText="1"/>
    </xf>
    <xf numFmtId="49" fontId="8" fillId="36" borderId="14" xfId="0" applyNumberFormat="1" applyFont="1" applyFill="1" applyBorder="1" applyAlignment="1">
      <alignment horizontal="center" vertical="center" wrapText="1"/>
    </xf>
    <xf numFmtId="49" fontId="8" fillId="36" borderId="14" xfId="0" applyNumberFormat="1" applyFont="1" applyFill="1" applyBorder="1" applyAlignment="1">
      <alignment horizontal="center" wrapText="1"/>
    </xf>
    <xf numFmtId="174" fontId="8" fillId="36" borderId="14" xfId="0" applyNumberFormat="1" applyFont="1" applyFill="1" applyBorder="1" applyAlignment="1">
      <alignment horizontal="center" wrapText="1"/>
    </xf>
    <xf numFmtId="0" fontId="8" fillId="36" borderId="0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49" fontId="8" fillId="36" borderId="0" xfId="83" applyNumberFormat="1" applyFont="1" applyFill="1" applyBorder="1" applyAlignment="1">
      <alignment horizontal="center" vertical="top" wrapText="1"/>
      <protection/>
    </xf>
    <xf numFmtId="49" fontId="8" fillId="36" borderId="0" xfId="0" applyNumberFormat="1" applyFont="1" applyFill="1" applyBorder="1" applyAlignment="1">
      <alignment horizontal="center" wrapText="1"/>
    </xf>
    <xf numFmtId="174" fontId="8" fillId="36" borderId="0" xfId="0" applyNumberFormat="1" applyFont="1" applyFill="1" applyBorder="1" applyAlignment="1">
      <alignment horizontal="center" wrapText="1"/>
    </xf>
    <xf numFmtId="174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6" fillId="36" borderId="23" xfId="0" applyFont="1" applyFill="1" applyBorder="1" applyAlignment="1">
      <alignment vertical="center" wrapText="1"/>
    </xf>
    <xf numFmtId="49" fontId="6" fillId="36" borderId="23" xfId="0" applyNumberFormat="1" applyFont="1" applyFill="1" applyBorder="1" applyAlignment="1">
      <alignment vertical="center" wrapText="1"/>
    </xf>
    <xf numFmtId="0" fontId="6" fillId="37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/>
    </xf>
    <xf numFmtId="169" fontId="6" fillId="37" borderId="14" xfId="83" applyNumberFormat="1" applyFont="1" applyFill="1" applyBorder="1">
      <alignment/>
      <protection/>
    </xf>
    <xf numFmtId="0" fontId="8" fillId="0" borderId="14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49" fontId="8" fillId="37" borderId="14" xfId="83" applyNumberFormat="1" applyFont="1" applyFill="1" applyBorder="1" applyAlignment="1">
      <alignment vertical="top" wrapText="1"/>
      <protection/>
    </xf>
    <xf numFmtId="0" fontId="6" fillId="37" borderId="0" xfId="0" applyFont="1" applyFill="1" applyAlignment="1">
      <alignment wrapText="1"/>
    </xf>
    <xf numFmtId="0" fontId="6" fillId="37" borderId="14" xfId="0" applyFont="1" applyFill="1" applyBorder="1" applyAlignment="1">
      <alignment wrapText="1"/>
    </xf>
    <xf numFmtId="49" fontId="6" fillId="37" borderId="14" xfId="0" applyNumberFormat="1" applyFont="1" applyFill="1" applyBorder="1" applyAlignment="1">
      <alignment vertical="center" wrapText="1"/>
    </xf>
    <xf numFmtId="49" fontId="6" fillId="37" borderId="14" xfId="0" applyNumberFormat="1" applyFont="1" applyFill="1" applyBorder="1" applyAlignment="1">
      <alignment horizontal="center" vertical="center" wrapText="1"/>
    </xf>
    <xf numFmtId="174" fontId="8" fillId="37" borderId="14" xfId="0" applyNumberFormat="1" applyFont="1" applyFill="1" applyBorder="1" applyAlignment="1">
      <alignment horizontal="center" vertical="center" wrapText="1"/>
    </xf>
    <xf numFmtId="174" fontId="6" fillId="37" borderId="14" xfId="0" applyNumberFormat="1" applyFont="1" applyFill="1" applyBorder="1" applyAlignment="1">
      <alignment horizontal="center" vertical="center" wrapText="1"/>
    </xf>
    <xf numFmtId="0" fontId="6" fillId="37" borderId="23" xfId="0" applyFont="1" applyFill="1" applyBorder="1" applyAlignment="1">
      <alignment vertical="center" wrapText="1"/>
    </xf>
    <xf numFmtId="0" fontId="6" fillId="37" borderId="15" xfId="0" applyFont="1" applyFill="1" applyBorder="1" applyAlignment="1">
      <alignment vertical="center" wrapText="1"/>
    </xf>
    <xf numFmtId="0" fontId="6" fillId="0" borderId="15" xfId="83" applyFont="1" applyBorder="1" applyAlignment="1">
      <alignment vertical="center" wrapText="1"/>
      <protection/>
    </xf>
    <xf numFmtId="0" fontId="20" fillId="37" borderId="15" xfId="0" applyFont="1" applyFill="1" applyBorder="1" applyAlignment="1">
      <alignment vertical="center" wrapText="1"/>
    </xf>
    <xf numFmtId="0" fontId="6" fillId="37" borderId="24" xfId="0" applyFont="1" applyFill="1" applyBorder="1" applyAlignment="1">
      <alignment vertical="center" wrapText="1"/>
    </xf>
    <xf numFmtId="49" fontId="6" fillId="37" borderId="15" xfId="0" applyNumberFormat="1" applyFont="1" applyFill="1" applyBorder="1" applyAlignment="1">
      <alignment vertical="center" wrapText="1"/>
    </xf>
    <xf numFmtId="167" fontId="6" fillId="36" borderId="24" xfId="100" applyFont="1" applyFill="1" applyBorder="1" applyAlignment="1">
      <alignment vertical="center" wrapText="1"/>
    </xf>
    <xf numFmtId="0" fontId="6" fillId="37" borderId="24" xfId="0" applyFont="1" applyFill="1" applyBorder="1" applyAlignment="1">
      <alignment horizontal="center" vertical="center" wrapText="1"/>
    </xf>
    <xf numFmtId="49" fontId="6" fillId="37" borderId="24" xfId="0" applyNumberFormat="1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49" fontId="6" fillId="37" borderId="15" xfId="0" applyNumberFormat="1" applyFont="1" applyFill="1" applyBorder="1" applyAlignment="1">
      <alignment horizontal="center" vertical="center" wrapText="1"/>
    </xf>
    <xf numFmtId="49" fontId="63" fillId="37" borderId="15" xfId="0" applyNumberFormat="1" applyFont="1" applyFill="1" applyBorder="1" applyAlignment="1">
      <alignment horizontal="center" vertical="center" wrapText="1"/>
    </xf>
    <xf numFmtId="49" fontId="6" fillId="36" borderId="24" xfId="83" applyNumberFormat="1" applyFont="1" applyFill="1" applyBorder="1" applyAlignment="1">
      <alignment vertical="top" wrapText="1"/>
      <protection/>
    </xf>
    <xf numFmtId="49" fontId="6" fillId="37" borderId="24" xfId="0" applyNumberFormat="1" applyFont="1" applyFill="1" applyBorder="1" applyAlignment="1">
      <alignment vertical="center" wrapText="1"/>
    </xf>
    <xf numFmtId="0" fontId="7" fillId="0" borderId="0" xfId="83" applyFont="1" applyAlignment="1">
      <alignment horizontal="right"/>
      <protection/>
    </xf>
    <xf numFmtId="0" fontId="8" fillId="0" borderId="0" xfId="83" applyFont="1" applyAlignment="1">
      <alignment horizontal="center" wrapText="1"/>
      <protection/>
    </xf>
    <xf numFmtId="0" fontId="6" fillId="0" borderId="0" xfId="83" applyFont="1" applyAlignment="1">
      <alignment horizontal="center"/>
      <protection/>
    </xf>
    <xf numFmtId="0" fontId="6" fillId="0" borderId="0" xfId="83" applyFont="1" applyAlignment="1">
      <alignment horizontal="right"/>
      <protection/>
    </xf>
    <xf numFmtId="0" fontId="8" fillId="0" borderId="0" xfId="0" applyFont="1" applyFill="1" applyAlignment="1">
      <alignment horizontal="center" vertical="center" wrapText="1"/>
    </xf>
    <xf numFmtId="0" fontId="6" fillId="0" borderId="14" xfId="83" applyFont="1" applyBorder="1" applyAlignment="1">
      <alignment horizontal="center" vertical="center" wrapText="1"/>
      <protection/>
    </xf>
    <xf numFmtId="0" fontId="6" fillId="0" borderId="14" xfId="83" applyFont="1" applyBorder="1" applyAlignment="1">
      <alignment horizontal="center" vertical="center"/>
      <protection/>
    </xf>
    <xf numFmtId="0" fontId="6" fillId="37" borderId="24" xfId="0" applyFont="1" applyFill="1" applyBorder="1" applyAlignment="1">
      <alignment horizontal="center" vertical="center" wrapText="1"/>
    </xf>
    <xf numFmtId="0" fontId="6" fillId="37" borderId="23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49" fontId="6" fillId="37" borderId="24" xfId="0" applyNumberFormat="1" applyFont="1" applyFill="1" applyBorder="1" applyAlignment="1">
      <alignment horizontal="center" vertical="center" wrapText="1"/>
    </xf>
    <xf numFmtId="49" fontId="6" fillId="37" borderId="15" xfId="0" applyNumberFormat="1" applyFont="1" applyFill="1" applyBorder="1" applyAlignment="1">
      <alignment horizontal="center" vertical="center" wrapText="1"/>
    </xf>
    <xf numFmtId="0" fontId="20" fillId="37" borderId="24" xfId="0" applyFont="1" applyFill="1" applyBorder="1" applyAlignment="1">
      <alignment horizontal="center" vertical="center" wrapText="1"/>
    </xf>
    <xf numFmtId="0" fontId="20" fillId="37" borderId="23" xfId="0" applyFont="1" applyFill="1" applyBorder="1" applyAlignment="1">
      <alignment horizontal="center" vertical="center" wrapText="1"/>
    </xf>
    <xf numFmtId="49" fontId="63" fillId="37" borderId="24" xfId="0" applyNumberFormat="1" applyFont="1" applyFill="1" applyBorder="1" applyAlignment="1">
      <alignment horizontal="center" vertical="center" wrapText="1"/>
    </xf>
    <xf numFmtId="49" fontId="63" fillId="37" borderId="15" xfId="0" applyNumberFormat="1" applyFont="1" applyFill="1" applyBorder="1" applyAlignment="1">
      <alignment horizontal="center" vertical="center" wrapText="1"/>
    </xf>
    <xf numFmtId="0" fontId="6" fillId="36" borderId="24" xfId="83" applyFont="1" applyFill="1" applyBorder="1" applyAlignment="1">
      <alignment horizontal="center" vertical="top" wrapText="1"/>
      <protection/>
    </xf>
    <xf numFmtId="0" fontId="6" fillId="36" borderId="15" xfId="83" applyFont="1" applyFill="1" applyBorder="1" applyAlignment="1">
      <alignment horizontal="center" vertical="top" wrapText="1"/>
      <protection/>
    </xf>
    <xf numFmtId="0" fontId="6" fillId="0" borderId="24" xfId="83" applyFont="1" applyBorder="1" applyAlignment="1">
      <alignment horizontal="center" vertical="center" wrapText="1"/>
      <protection/>
    </xf>
    <xf numFmtId="0" fontId="6" fillId="0" borderId="23" xfId="83" applyFont="1" applyBorder="1" applyAlignment="1">
      <alignment horizontal="center" vertical="center" wrapText="1"/>
      <protection/>
    </xf>
    <xf numFmtId="0" fontId="8" fillId="0" borderId="0" xfId="88" applyFont="1" applyFill="1" applyAlignment="1">
      <alignment horizontal="center" vertical="center" wrapText="1"/>
      <protection/>
    </xf>
    <xf numFmtId="49" fontId="6" fillId="36" borderId="2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</cellXfs>
  <cellStyles count="9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2 2" xfId="84"/>
    <cellStyle name="Обычный 3" xfId="85"/>
    <cellStyle name="Обычный 4" xfId="86"/>
    <cellStyle name="Обычный 4 2" xfId="87"/>
    <cellStyle name="Обычный_0-2009 прил 16 программы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Процентный 2" xfId="94"/>
    <cellStyle name="Связанная ячейка" xfId="95"/>
    <cellStyle name="Стиль 1" xfId="96"/>
    <cellStyle name="Текст предупреждения" xfId="97"/>
    <cellStyle name="Тысячи [0]_перечис.11" xfId="98"/>
    <cellStyle name="Тысячи_перечис.11" xfId="99"/>
    <cellStyle name="Comma" xfId="100"/>
    <cellStyle name="Comma [0]" xfId="101"/>
    <cellStyle name="Финансовый 2" xfId="102"/>
    <cellStyle name="Финансовый 3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9%20&#1075;\&#1080;&#1079;&#1084;.%20&#1073;&#1102;&#1076;&#1078;&#1077;&#1090;%20&#1086;&#1082;&#1090;&#1103;&#1073;&#1088;&#1100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9%20&#1075;\&#1080;&#1079;&#1084;.%20&#1073;&#1102;&#1076;&#1078;&#1077;&#1090;%20&#1086;&#1082;&#1090;&#1103;&#1073;&#1088;&#1100;\&#1055;&#1088;&#1080;&#1083;&#1086;&#1078;&#1077;&#1085;&#1080;&#1103;%201-7%202019&#1075;%20&#1086;&#1082;&#1090;&#1103;&#1073;&#1088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86;&#1080;%20&#1076;&#1086;&#1082;&#1091;&#1084;&#1077;&#1085;&#1090;&#1099;\&#1073;&#1102;&#1076;&#1078;&#1077;&#1090;%202015%20&#1075;\&#1073;&#1102;&#1076;&#1078;&#1077;&#1090;&#1072;%202015%20&#1075;%20&#1089;.%20&#1050;&#1072;&#1088;&#1072;&#1075;&#1072;%20-03.15\03.2015\&#1055;&#1088;&#1080;&#1083;%206.2015&#107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9%20&#1075;\&#1080;&#1079;&#1084;.%20&#1073;&#1102;&#1076;&#1078;&#1077;&#1090;%20&#1084;&#1072;&#1088;&#1090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rver\Desktop\&#1073;&#1102;&#1076;&#1078;&#1077;&#1090;\&#1073;&#1102;&#1076;&#1078;&#1077;&#1090;%20&#1085;&#1072;%202022%20&#1075;&#1086;&#1076;\&#1080;&#1079;&#1084;.&#1072;&#1087;&#1088;&#1077;&#1083;&#1100;\&#1055;&#1088;&#1080;&#1083;&#1086;&#1078;&#1077;&#1085;&#1080;&#1103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#ССЫЛ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3"/>
      <sheetName val="прил.4"/>
      <sheetName val="прил.5"/>
      <sheetName val="прил.6"/>
      <sheetName val="прил.7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14 расходы"/>
      <sheetName val="расх.ведомств."/>
      <sheetName val="программы"/>
      <sheetName val="прил.3"/>
      <sheetName val="расходы  учреждения"/>
    </sheetNames>
    <sheetDataSet>
      <sheetData sheetId="1">
        <row r="68">
          <cell r="B68" t="str">
            <v>Подпрограмма 1 "Энергосбережение и повышение энергоэффективности в с. Карага"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и.1"/>
      <sheetName val="при.2"/>
      <sheetName val="при.3"/>
      <sheetName val="при.4"/>
      <sheetName val="прии.5"/>
    </sheetNames>
    <sheetDataSet>
      <sheetData sheetId="3">
        <row r="77">
          <cell r="H77">
            <v>805.34285</v>
          </cell>
        </row>
        <row r="78">
          <cell r="H78">
            <v>397.021</v>
          </cell>
        </row>
        <row r="135">
          <cell r="H135">
            <v>1213.14361</v>
          </cell>
        </row>
        <row r="137">
          <cell r="H137">
            <v>1524.74892</v>
          </cell>
        </row>
        <row r="189">
          <cell r="H189">
            <v>830.69966</v>
          </cell>
        </row>
        <row r="228">
          <cell r="H228">
            <v>0</v>
          </cell>
        </row>
        <row r="230">
          <cell r="H230">
            <v>118.00685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3"/>
  <sheetViews>
    <sheetView tabSelected="1" zoomScalePageLayoutView="0" workbookViewId="0" topLeftCell="A1">
      <selection activeCell="K15" sqref="K15"/>
    </sheetView>
  </sheetViews>
  <sheetFormatPr defaultColWidth="9.00390625" defaultRowHeight="12.75"/>
  <cols>
    <col min="1" max="1" width="2.75390625" style="0" bestFit="1" customWidth="1"/>
    <col min="2" max="2" width="6.125" style="0" bestFit="1" customWidth="1"/>
    <col min="3" max="3" width="6.125" style="0" customWidth="1"/>
    <col min="4" max="4" width="13.375" style="0" bestFit="1" customWidth="1"/>
    <col min="5" max="5" width="6.375" style="0" customWidth="1"/>
    <col min="6" max="6" width="50.25390625" style="0" customWidth="1"/>
    <col min="7" max="7" width="14.00390625" style="0" customWidth="1"/>
  </cols>
  <sheetData>
    <row r="1" spans="1:12" ht="15" customHeight="1">
      <c r="A1" s="173" t="s">
        <v>297</v>
      </c>
      <c r="B1" s="173"/>
      <c r="C1" s="173"/>
      <c r="D1" s="173"/>
      <c r="E1" s="173"/>
      <c r="F1" s="173"/>
      <c r="G1" s="173"/>
      <c r="H1" s="36"/>
      <c r="I1" s="36"/>
      <c r="J1" s="36"/>
      <c r="K1" s="36"/>
      <c r="L1" s="36"/>
    </row>
    <row r="2" spans="1:7" ht="15" customHeight="1">
      <c r="A2" s="104"/>
      <c r="B2" s="104"/>
      <c r="C2" s="104"/>
      <c r="D2" s="104"/>
      <c r="E2" s="104"/>
      <c r="F2" s="171" t="s">
        <v>169</v>
      </c>
      <c r="G2" s="171"/>
    </row>
    <row r="3" spans="1:7" ht="15" customHeight="1">
      <c r="A3" s="104"/>
      <c r="B3" s="104"/>
      <c r="C3" s="104"/>
      <c r="D3" s="104"/>
      <c r="E3" s="104"/>
      <c r="F3" s="171" t="s">
        <v>263</v>
      </c>
      <c r="G3" s="171"/>
    </row>
    <row r="4" spans="1:7" ht="14.25" customHeight="1">
      <c r="A4" s="104"/>
      <c r="B4" s="104"/>
      <c r="C4" s="104"/>
      <c r="D4" s="104"/>
      <c r="E4" s="104"/>
      <c r="F4" s="171" t="s">
        <v>301</v>
      </c>
      <c r="G4" s="171"/>
    </row>
    <row r="5" spans="1:7" ht="15">
      <c r="A5" s="1"/>
      <c r="B5" s="1"/>
      <c r="C5" s="1"/>
      <c r="D5" s="1"/>
      <c r="E5" s="1"/>
      <c r="F5" s="59"/>
      <c r="G5" s="41" t="s">
        <v>210</v>
      </c>
    </row>
    <row r="6" spans="1:7" ht="15">
      <c r="A6" s="1"/>
      <c r="B6" s="1"/>
      <c r="C6" s="1"/>
      <c r="D6" s="1"/>
      <c r="E6" s="1"/>
      <c r="F6" s="171" t="s">
        <v>169</v>
      </c>
      <c r="G6" s="171"/>
    </row>
    <row r="7" spans="1:7" ht="15">
      <c r="A7" s="1"/>
      <c r="B7" s="1"/>
      <c r="C7" s="1"/>
      <c r="D7" s="1"/>
      <c r="E7" s="1"/>
      <c r="F7" s="171" t="s">
        <v>263</v>
      </c>
      <c r="G7" s="171"/>
    </row>
    <row r="8" spans="1:7" ht="15">
      <c r="A8" s="1"/>
      <c r="B8" s="1"/>
      <c r="C8" s="1"/>
      <c r="D8" s="1"/>
      <c r="E8" s="1"/>
      <c r="F8" s="171" t="s">
        <v>279</v>
      </c>
      <c r="G8" s="171"/>
    </row>
    <row r="9" spans="1:7" ht="15">
      <c r="A9" s="1"/>
      <c r="B9" s="1"/>
      <c r="C9" s="1"/>
      <c r="D9" s="1"/>
      <c r="E9" s="1"/>
      <c r="F9" s="2"/>
      <c r="G9" s="2"/>
    </row>
    <row r="10" spans="1:7" ht="48" customHeight="1">
      <c r="A10" s="172" t="s">
        <v>274</v>
      </c>
      <c r="B10" s="172"/>
      <c r="C10" s="172"/>
      <c r="D10" s="172"/>
      <c r="E10" s="172"/>
      <c r="F10" s="172"/>
      <c r="G10" s="172"/>
    </row>
    <row r="11" spans="1:7" ht="15">
      <c r="A11" s="1"/>
      <c r="B11" s="1"/>
      <c r="C11" s="1"/>
      <c r="D11" s="1"/>
      <c r="E11" s="1"/>
      <c r="F11" s="2"/>
      <c r="G11" s="3" t="s">
        <v>27</v>
      </c>
    </row>
    <row r="12" spans="1:7" ht="45">
      <c r="A12" s="39" t="s">
        <v>28</v>
      </c>
      <c r="B12" s="39" t="s">
        <v>29</v>
      </c>
      <c r="C12" s="39" t="s">
        <v>30</v>
      </c>
      <c r="D12" s="82" t="s">
        <v>1</v>
      </c>
      <c r="E12" s="82" t="s">
        <v>2</v>
      </c>
      <c r="F12" s="39" t="s">
        <v>31</v>
      </c>
      <c r="G12" s="39" t="s">
        <v>32</v>
      </c>
    </row>
    <row r="13" spans="1:7" ht="15">
      <c r="A13" s="3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39">
        <v>7</v>
      </c>
    </row>
    <row r="14" spans="1:7" ht="15">
      <c r="A14" s="4" t="s">
        <v>33</v>
      </c>
      <c r="B14" s="5" t="s">
        <v>6</v>
      </c>
      <c r="C14" s="5"/>
      <c r="D14" s="83"/>
      <c r="E14" s="83"/>
      <c r="F14" s="6" t="s">
        <v>34</v>
      </c>
      <c r="G14" s="7">
        <f>G15+G21+G33+G27</f>
        <v>13498.00331</v>
      </c>
    </row>
    <row r="15" spans="1:7" ht="47.25" customHeight="1">
      <c r="A15" s="8"/>
      <c r="B15" s="4" t="s">
        <v>6</v>
      </c>
      <c r="C15" s="4" t="s">
        <v>11</v>
      </c>
      <c r="D15" s="4"/>
      <c r="E15" s="4"/>
      <c r="F15" s="37" t="s">
        <v>35</v>
      </c>
      <c r="G15" s="19">
        <f>G16</f>
        <v>2193.428</v>
      </c>
    </row>
    <row r="16" spans="1:7" ht="15">
      <c r="A16" s="32"/>
      <c r="B16" s="12" t="s">
        <v>6</v>
      </c>
      <c r="C16" s="12" t="s">
        <v>11</v>
      </c>
      <c r="D16" s="12" t="s">
        <v>85</v>
      </c>
      <c r="E16" s="12"/>
      <c r="F16" s="13" t="s">
        <v>36</v>
      </c>
      <c r="G16" s="14">
        <f>G19</f>
        <v>2193.428</v>
      </c>
    </row>
    <row r="17" spans="1:7" ht="15">
      <c r="A17" s="32"/>
      <c r="B17" s="12" t="s">
        <v>6</v>
      </c>
      <c r="C17" s="12" t="s">
        <v>11</v>
      </c>
      <c r="D17" s="12" t="s">
        <v>85</v>
      </c>
      <c r="E17" s="12"/>
      <c r="F17" s="13" t="s">
        <v>36</v>
      </c>
      <c r="G17" s="14">
        <f>G18</f>
        <v>2193.428</v>
      </c>
    </row>
    <row r="18" spans="1:7" ht="15">
      <c r="A18" s="32"/>
      <c r="B18" s="12" t="s">
        <v>6</v>
      </c>
      <c r="C18" s="12" t="s">
        <v>11</v>
      </c>
      <c r="D18" s="12" t="s">
        <v>85</v>
      </c>
      <c r="E18" s="12"/>
      <c r="F18" s="13" t="s">
        <v>36</v>
      </c>
      <c r="G18" s="14">
        <f>G19</f>
        <v>2193.428</v>
      </c>
    </row>
    <row r="19" spans="1:7" ht="15">
      <c r="A19" s="11"/>
      <c r="B19" s="12" t="s">
        <v>6</v>
      </c>
      <c r="C19" s="12" t="s">
        <v>11</v>
      </c>
      <c r="D19" s="12" t="s">
        <v>81</v>
      </c>
      <c r="E19" s="12"/>
      <c r="F19" s="13" t="s">
        <v>7</v>
      </c>
      <c r="G19" s="14">
        <f>G20</f>
        <v>2193.428</v>
      </c>
    </row>
    <row r="20" spans="1:7" ht="75" customHeight="1">
      <c r="A20" s="11"/>
      <c r="B20" s="12" t="s">
        <v>6</v>
      </c>
      <c r="C20" s="12" t="s">
        <v>11</v>
      </c>
      <c r="D20" s="12" t="s">
        <v>81</v>
      </c>
      <c r="E20" s="12" t="s">
        <v>23</v>
      </c>
      <c r="F20" s="13" t="s">
        <v>37</v>
      </c>
      <c r="G20" s="14">
        <f>'при.4'!H25</f>
        <v>2193.428</v>
      </c>
    </row>
    <row r="21" spans="1:7" ht="76.5" customHeight="1">
      <c r="A21" s="8"/>
      <c r="B21" s="4" t="s">
        <v>6</v>
      </c>
      <c r="C21" s="4" t="s">
        <v>22</v>
      </c>
      <c r="D21" s="4"/>
      <c r="E21" s="4"/>
      <c r="F21" s="38" t="s">
        <v>42</v>
      </c>
      <c r="G21" s="19">
        <f>G22</f>
        <v>3645.497</v>
      </c>
    </row>
    <row r="22" spans="1:7" ht="15">
      <c r="A22" s="4"/>
      <c r="B22" s="15" t="s">
        <v>6</v>
      </c>
      <c r="C22" s="15" t="s">
        <v>22</v>
      </c>
      <c r="D22" s="15" t="s">
        <v>85</v>
      </c>
      <c r="E22" s="15"/>
      <c r="F22" s="16" t="s">
        <v>38</v>
      </c>
      <c r="G22" s="10">
        <f>G25</f>
        <v>3645.497</v>
      </c>
    </row>
    <row r="23" spans="1:7" ht="15">
      <c r="A23" s="4"/>
      <c r="B23" s="15" t="s">
        <v>6</v>
      </c>
      <c r="C23" s="15" t="s">
        <v>22</v>
      </c>
      <c r="D23" s="15" t="s">
        <v>85</v>
      </c>
      <c r="E23" s="15"/>
      <c r="F23" s="16" t="s">
        <v>38</v>
      </c>
      <c r="G23" s="10">
        <f>G24</f>
        <v>3645.497</v>
      </c>
    </row>
    <row r="24" spans="1:7" ht="15">
      <c r="A24" s="4"/>
      <c r="B24" s="15" t="s">
        <v>6</v>
      </c>
      <c r="C24" s="15" t="s">
        <v>22</v>
      </c>
      <c r="D24" s="15" t="s">
        <v>85</v>
      </c>
      <c r="E24" s="15"/>
      <c r="F24" s="16" t="s">
        <v>38</v>
      </c>
      <c r="G24" s="10">
        <f>G25</f>
        <v>3645.497</v>
      </c>
    </row>
    <row r="25" spans="1:7" ht="50.25" customHeight="1">
      <c r="A25" s="8"/>
      <c r="B25" s="15" t="s">
        <v>6</v>
      </c>
      <c r="C25" s="15" t="s">
        <v>22</v>
      </c>
      <c r="D25" s="15" t="s">
        <v>82</v>
      </c>
      <c r="E25" s="15"/>
      <c r="F25" s="16" t="s">
        <v>39</v>
      </c>
      <c r="G25" s="10">
        <f>G26</f>
        <v>3645.497</v>
      </c>
    </row>
    <row r="26" spans="1:7" ht="74.25" customHeight="1">
      <c r="A26" s="8"/>
      <c r="B26" s="15" t="s">
        <v>6</v>
      </c>
      <c r="C26" s="15" t="s">
        <v>22</v>
      </c>
      <c r="D26" s="15" t="s">
        <v>82</v>
      </c>
      <c r="E26" s="15" t="s">
        <v>23</v>
      </c>
      <c r="F26" s="16" t="s">
        <v>37</v>
      </c>
      <c r="G26" s="10">
        <f>'при.4'!H32</f>
        <v>3645.497</v>
      </c>
    </row>
    <row r="27" spans="1:7" ht="15">
      <c r="A27" s="8"/>
      <c r="B27" s="4" t="s">
        <v>6</v>
      </c>
      <c r="C27" s="4" t="s">
        <v>43</v>
      </c>
      <c r="D27" s="4"/>
      <c r="E27" s="4"/>
      <c r="F27" s="20" t="s">
        <v>8</v>
      </c>
      <c r="G27" s="19">
        <f>G28</f>
        <v>7.5</v>
      </c>
    </row>
    <row r="28" spans="1:7" ht="15">
      <c r="A28" s="12"/>
      <c r="B28" s="12" t="s">
        <v>6</v>
      </c>
      <c r="C28" s="12" t="s">
        <v>43</v>
      </c>
      <c r="D28" s="12" t="s">
        <v>85</v>
      </c>
      <c r="E28" s="12"/>
      <c r="F28" s="13" t="s">
        <v>36</v>
      </c>
      <c r="G28" s="10">
        <f>G31</f>
        <v>7.5</v>
      </c>
    </row>
    <row r="29" spans="1:7" ht="15">
      <c r="A29" s="12"/>
      <c r="B29" s="12" t="s">
        <v>6</v>
      </c>
      <c r="C29" s="12" t="s">
        <v>43</v>
      </c>
      <c r="D29" s="12" t="s">
        <v>85</v>
      </c>
      <c r="E29" s="12"/>
      <c r="F29" s="13" t="s">
        <v>36</v>
      </c>
      <c r="G29" s="10">
        <f>G30</f>
        <v>7.5</v>
      </c>
    </row>
    <row r="30" spans="1:7" ht="15">
      <c r="A30" s="12"/>
      <c r="B30" s="12" t="s">
        <v>6</v>
      </c>
      <c r="C30" s="12" t="s">
        <v>43</v>
      </c>
      <c r="D30" s="12" t="s">
        <v>85</v>
      </c>
      <c r="E30" s="12"/>
      <c r="F30" s="13" t="s">
        <v>36</v>
      </c>
      <c r="G30" s="10">
        <f>G31</f>
        <v>7.5</v>
      </c>
    </row>
    <row r="31" spans="1:7" ht="15">
      <c r="A31" s="12"/>
      <c r="B31" s="12" t="s">
        <v>6</v>
      </c>
      <c r="C31" s="12" t="s">
        <v>43</v>
      </c>
      <c r="D31" s="12" t="s">
        <v>142</v>
      </c>
      <c r="E31" s="12"/>
      <c r="F31" s="13" t="s">
        <v>44</v>
      </c>
      <c r="G31" s="10">
        <f>G32</f>
        <v>7.5</v>
      </c>
    </row>
    <row r="32" spans="1:7" ht="15">
      <c r="A32" s="12"/>
      <c r="B32" s="12" t="s">
        <v>6</v>
      </c>
      <c r="C32" s="12" t="s">
        <v>43</v>
      </c>
      <c r="D32" s="12" t="s">
        <v>142</v>
      </c>
      <c r="E32" s="12" t="s">
        <v>25</v>
      </c>
      <c r="F32" s="13" t="s">
        <v>41</v>
      </c>
      <c r="G32" s="10">
        <f>'при.4'!H44</f>
        <v>7.5</v>
      </c>
    </row>
    <row r="33" spans="1:7" ht="15">
      <c r="A33" s="8"/>
      <c r="B33" s="4" t="s">
        <v>6</v>
      </c>
      <c r="C33" s="4" t="s">
        <v>45</v>
      </c>
      <c r="D33" s="4"/>
      <c r="E33" s="4"/>
      <c r="F33" s="20" t="s">
        <v>12</v>
      </c>
      <c r="G33" s="19">
        <f>G34+G51+G58</f>
        <v>7651.57831</v>
      </c>
    </row>
    <row r="34" spans="1:7" ht="15">
      <c r="A34" s="8"/>
      <c r="B34" s="12" t="s">
        <v>6</v>
      </c>
      <c r="C34" s="12" t="s">
        <v>45</v>
      </c>
      <c r="D34" s="12" t="s">
        <v>85</v>
      </c>
      <c r="E34" s="12"/>
      <c r="F34" s="13" t="s">
        <v>46</v>
      </c>
      <c r="G34" s="10">
        <f>G35</f>
        <v>6419.21446</v>
      </c>
    </row>
    <row r="35" spans="1:7" ht="15">
      <c r="A35" s="8"/>
      <c r="B35" s="12" t="s">
        <v>6</v>
      </c>
      <c r="C35" s="12" t="s">
        <v>45</v>
      </c>
      <c r="D35" s="12" t="s">
        <v>85</v>
      </c>
      <c r="E35" s="12"/>
      <c r="F35" s="13" t="s">
        <v>46</v>
      </c>
      <c r="G35" s="10">
        <f>G36</f>
        <v>6419.21446</v>
      </c>
    </row>
    <row r="36" spans="1:7" ht="15">
      <c r="A36" s="8"/>
      <c r="B36" s="12" t="s">
        <v>6</v>
      </c>
      <c r="C36" s="12" t="s">
        <v>45</v>
      </c>
      <c r="D36" s="12" t="s">
        <v>85</v>
      </c>
      <c r="E36" s="12"/>
      <c r="F36" s="13" t="s">
        <v>46</v>
      </c>
      <c r="G36" s="10">
        <f>G37+G41+G49+G45+G43+G47</f>
        <v>6419.21446</v>
      </c>
    </row>
    <row r="37" spans="1:7" ht="60">
      <c r="A37" s="8"/>
      <c r="B37" s="12" t="s">
        <v>6</v>
      </c>
      <c r="C37" s="12" t="s">
        <v>45</v>
      </c>
      <c r="D37" s="12" t="s">
        <v>89</v>
      </c>
      <c r="E37" s="12"/>
      <c r="F37" s="13" t="s">
        <v>47</v>
      </c>
      <c r="G37" s="10">
        <f>G38</f>
        <v>4276.075</v>
      </c>
    </row>
    <row r="38" spans="1:7" ht="75">
      <c r="A38" s="8"/>
      <c r="B38" s="12" t="s">
        <v>6</v>
      </c>
      <c r="C38" s="12" t="s">
        <v>45</v>
      </c>
      <c r="D38" s="12" t="s">
        <v>89</v>
      </c>
      <c r="E38" s="12" t="s">
        <v>23</v>
      </c>
      <c r="F38" s="13" t="s">
        <v>37</v>
      </c>
      <c r="G38" s="10">
        <f>'при.4'!H50</f>
        <v>4276.075</v>
      </c>
    </row>
    <row r="39" spans="1:7" ht="30" hidden="1">
      <c r="A39" s="8"/>
      <c r="B39" s="12" t="s">
        <v>6</v>
      </c>
      <c r="C39" s="12" t="s">
        <v>45</v>
      </c>
      <c r="D39" s="12" t="s">
        <v>89</v>
      </c>
      <c r="E39" s="12" t="s">
        <v>24</v>
      </c>
      <c r="F39" s="13" t="s">
        <v>40</v>
      </c>
      <c r="G39" s="10" t="e">
        <f>#REF!</f>
        <v>#REF!</v>
      </c>
    </row>
    <row r="40" spans="1:7" ht="30" hidden="1">
      <c r="A40" s="8"/>
      <c r="B40" s="12" t="s">
        <v>6</v>
      </c>
      <c r="C40" s="12" t="s">
        <v>45</v>
      </c>
      <c r="D40" s="12" t="s">
        <v>89</v>
      </c>
      <c r="E40" s="12" t="s">
        <v>25</v>
      </c>
      <c r="F40" s="13" t="s">
        <v>40</v>
      </c>
      <c r="G40" s="10"/>
    </row>
    <row r="41" spans="1:7" ht="15">
      <c r="A41" s="8"/>
      <c r="B41" s="12" t="s">
        <v>6</v>
      </c>
      <c r="C41" s="12" t="s">
        <v>45</v>
      </c>
      <c r="D41" s="12" t="s">
        <v>90</v>
      </c>
      <c r="E41" s="12"/>
      <c r="F41" s="13" t="s">
        <v>48</v>
      </c>
      <c r="G41" s="10">
        <f>G42</f>
        <v>2020.83946</v>
      </c>
    </row>
    <row r="42" spans="1:7" ht="30">
      <c r="A42" s="8"/>
      <c r="B42" s="12" t="s">
        <v>6</v>
      </c>
      <c r="C42" s="12" t="s">
        <v>45</v>
      </c>
      <c r="D42" s="12" t="s">
        <v>90</v>
      </c>
      <c r="E42" s="12" t="s">
        <v>24</v>
      </c>
      <c r="F42" s="55" t="s">
        <v>262</v>
      </c>
      <c r="G42" s="10">
        <f>'при.4'!H54</f>
        <v>2020.83946</v>
      </c>
    </row>
    <row r="43" spans="1:7" ht="15" hidden="1">
      <c r="A43" s="8"/>
      <c r="B43" s="12" t="s">
        <v>6</v>
      </c>
      <c r="C43" s="12" t="s">
        <v>45</v>
      </c>
      <c r="D43" s="12" t="s">
        <v>212</v>
      </c>
      <c r="E43" s="12"/>
      <c r="F43" s="13" t="s">
        <v>207</v>
      </c>
      <c r="G43" s="10">
        <f>G44</f>
        <v>0</v>
      </c>
    </row>
    <row r="44" spans="1:7" ht="30" hidden="1">
      <c r="A44" s="8"/>
      <c r="B44" s="12" t="s">
        <v>6</v>
      </c>
      <c r="C44" s="12" t="s">
        <v>45</v>
      </c>
      <c r="D44" s="12" t="s">
        <v>212</v>
      </c>
      <c r="E44" s="12" t="s">
        <v>24</v>
      </c>
      <c r="F44" s="13" t="s">
        <v>40</v>
      </c>
      <c r="G44" s="10">
        <f>'при.4'!H56</f>
        <v>0</v>
      </c>
    </row>
    <row r="45" spans="1:7" ht="90">
      <c r="A45" s="8"/>
      <c r="B45" s="12" t="s">
        <v>6</v>
      </c>
      <c r="C45" s="12" t="s">
        <v>45</v>
      </c>
      <c r="D45" s="12" t="s">
        <v>209</v>
      </c>
      <c r="E45" s="12"/>
      <c r="F45" s="35" t="s">
        <v>208</v>
      </c>
      <c r="G45" s="10">
        <f>G46</f>
        <v>100</v>
      </c>
    </row>
    <row r="46" spans="1:7" ht="15">
      <c r="A46" s="8"/>
      <c r="B46" s="12" t="s">
        <v>6</v>
      </c>
      <c r="C46" s="12" t="s">
        <v>45</v>
      </c>
      <c r="D46" s="12" t="s">
        <v>209</v>
      </c>
      <c r="E46" s="12" t="s">
        <v>25</v>
      </c>
      <c r="F46" s="101" t="s">
        <v>41</v>
      </c>
      <c r="G46" s="10">
        <f>'при.4'!H58</f>
        <v>100</v>
      </c>
    </row>
    <row r="47" spans="1:7" ht="30" hidden="1">
      <c r="A47" s="8"/>
      <c r="B47" s="12" t="s">
        <v>6</v>
      </c>
      <c r="C47" s="12" t="s">
        <v>45</v>
      </c>
      <c r="D47" s="12" t="s">
        <v>258</v>
      </c>
      <c r="E47" s="12"/>
      <c r="F47" s="101" t="s">
        <v>257</v>
      </c>
      <c r="G47" s="10">
        <f>G48</f>
        <v>0</v>
      </c>
    </row>
    <row r="48" spans="1:7" ht="30" hidden="1">
      <c r="A48" s="8"/>
      <c r="B48" s="12" t="s">
        <v>260</v>
      </c>
      <c r="C48" s="12" t="s">
        <v>45</v>
      </c>
      <c r="D48" s="12" t="s">
        <v>258</v>
      </c>
      <c r="E48" s="12" t="s">
        <v>24</v>
      </c>
      <c r="F48" s="13" t="s">
        <v>40</v>
      </c>
      <c r="G48" s="10">
        <f>'при.4'!H60</f>
        <v>0</v>
      </c>
    </row>
    <row r="49" spans="1:7" ht="80.25" customHeight="1">
      <c r="A49" s="8"/>
      <c r="B49" s="12" t="s">
        <v>6</v>
      </c>
      <c r="C49" s="12" t="s">
        <v>45</v>
      </c>
      <c r="D49" s="8" t="s">
        <v>91</v>
      </c>
      <c r="E49" s="8"/>
      <c r="F49" s="17" t="s">
        <v>49</v>
      </c>
      <c r="G49" s="10">
        <f>G50</f>
        <v>22.3</v>
      </c>
    </row>
    <row r="50" spans="1:7" ht="30">
      <c r="A50" s="8"/>
      <c r="B50" s="12" t="s">
        <v>6</v>
      </c>
      <c r="C50" s="12" t="s">
        <v>45</v>
      </c>
      <c r="D50" s="8" t="s">
        <v>91</v>
      </c>
      <c r="E50" s="8" t="s">
        <v>24</v>
      </c>
      <c r="F50" s="55" t="s">
        <v>262</v>
      </c>
      <c r="G50" s="10">
        <f>'при.4'!H62</f>
        <v>22.3</v>
      </c>
    </row>
    <row r="51" spans="1:7" ht="45">
      <c r="A51" s="8"/>
      <c r="B51" s="12" t="s">
        <v>6</v>
      </c>
      <c r="C51" s="12" t="s">
        <v>45</v>
      </c>
      <c r="D51" s="8" t="s">
        <v>117</v>
      </c>
      <c r="E51" s="8"/>
      <c r="F51" s="17" t="s">
        <v>121</v>
      </c>
      <c r="G51" s="10">
        <f>G52</f>
        <v>30</v>
      </c>
    </row>
    <row r="52" spans="1:7" ht="45">
      <c r="A52" s="8"/>
      <c r="B52" s="12" t="s">
        <v>6</v>
      </c>
      <c r="C52" s="12" t="s">
        <v>45</v>
      </c>
      <c r="D52" s="8" t="s">
        <v>118</v>
      </c>
      <c r="E52" s="8"/>
      <c r="F52" s="17" t="s">
        <v>122</v>
      </c>
      <c r="G52" s="10">
        <f>G53</f>
        <v>30</v>
      </c>
    </row>
    <row r="53" spans="1:7" ht="48.75" customHeight="1">
      <c r="A53" s="8"/>
      <c r="B53" s="12" t="s">
        <v>6</v>
      </c>
      <c r="C53" s="12" t="s">
        <v>45</v>
      </c>
      <c r="D53" s="8" t="s">
        <v>118</v>
      </c>
      <c r="E53" s="8"/>
      <c r="F53" s="17" t="s">
        <v>143</v>
      </c>
      <c r="G53" s="10">
        <f>G54+G56</f>
        <v>30</v>
      </c>
    </row>
    <row r="54" spans="1:7" ht="75">
      <c r="A54" s="8"/>
      <c r="B54" s="12" t="s">
        <v>6</v>
      </c>
      <c r="C54" s="12" t="s">
        <v>45</v>
      </c>
      <c r="D54" s="8" t="s">
        <v>107</v>
      </c>
      <c r="E54" s="8"/>
      <c r="F54" s="17" t="s">
        <v>53</v>
      </c>
      <c r="G54" s="10">
        <f>G55</f>
        <v>0</v>
      </c>
    </row>
    <row r="55" spans="1:7" ht="30">
      <c r="A55" s="8"/>
      <c r="B55" s="12" t="s">
        <v>6</v>
      </c>
      <c r="C55" s="12" t="s">
        <v>45</v>
      </c>
      <c r="D55" s="8" t="s">
        <v>107</v>
      </c>
      <c r="E55" s="8" t="s">
        <v>24</v>
      </c>
      <c r="F55" s="55" t="s">
        <v>262</v>
      </c>
      <c r="G55" s="10">
        <f>'при.4'!H66</f>
        <v>0</v>
      </c>
    </row>
    <row r="56" spans="1:7" ht="75">
      <c r="A56" s="8"/>
      <c r="B56" s="12" t="s">
        <v>6</v>
      </c>
      <c r="C56" s="12" t="s">
        <v>45</v>
      </c>
      <c r="D56" s="8" t="s">
        <v>284</v>
      </c>
      <c r="E56" s="8"/>
      <c r="F56" s="17" t="s">
        <v>53</v>
      </c>
      <c r="G56" s="10">
        <f>G57</f>
        <v>30</v>
      </c>
    </row>
    <row r="57" spans="1:7" ht="30">
      <c r="A57" s="8"/>
      <c r="B57" s="12" t="s">
        <v>6</v>
      </c>
      <c r="C57" s="12" t="s">
        <v>45</v>
      </c>
      <c r="D57" s="8" t="s">
        <v>284</v>
      </c>
      <c r="E57" s="8" t="s">
        <v>24</v>
      </c>
      <c r="F57" s="55" t="s">
        <v>262</v>
      </c>
      <c r="G57" s="10">
        <f>'при.4'!H69</f>
        <v>30</v>
      </c>
    </row>
    <row r="58" spans="1:7" ht="47.25">
      <c r="A58" s="8"/>
      <c r="B58" s="12" t="s">
        <v>6</v>
      </c>
      <c r="C58" s="12" t="s">
        <v>45</v>
      </c>
      <c r="D58" s="8" t="s">
        <v>168</v>
      </c>
      <c r="E58" s="8"/>
      <c r="F58" s="97" t="s">
        <v>158</v>
      </c>
      <c r="G58" s="10">
        <f>G59</f>
        <v>1202.36385</v>
      </c>
    </row>
    <row r="59" spans="1:7" ht="45.75" customHeight="1">
      <c r="A59" s="8"/>
      <c r="B59" s="12" t="s">
        <v>6</v>
      </c>
      <c r="C59" s="12" t="s">
        <v>45</v>
      </c>
      <c r="D59" s="8" t="s">
        <v>167</v>
      </c>
      <c r="E59" s="8"/>
      <c r="F59" s="98" t="s">
        <v>190</v>
      </c>
      <c r="G59" s="10">
        <f>G60</f>
        <v>1202.36385</v>
      </c>
    </row>
    <row r="60" spans="1:7" ht="60">
      <c r="A60" s="8"/>
      <c r="B60" s="12" t="s">
        <v>6</v>
      </c>
      <c r="C60" s="12" t="s">
        <v>45</v>
      </c>
      <c r="D60" s="8" t="s">
        <v>167</v>
      </c>
      <c r="E60" s="8"/>
      <c r="F60" s="55" t="s">
        <v>159</v>
      </c>
      <c r="G60" s="10">
        <f>G61+G64</f>
        <v>1202.36385</v>
      </c>
    </row>
    <row r="61" spans="1:7" ht="75">
      <c r="A61" s="8"/>
      <c r="B61" s="12" t="s">
        <v>6</v>
      </c>
      <c r="C61" s="12" t="s">
        <v>45</v>
      </c>
      <c r="D61" s="8" t="s">
        <v>286</v>
      </c>
      <c r="E61" s="8"/>
      <c r="F61" s="72" t="s">
        <v>53</v>
      </c>
      <c r="G61" s="10">
        <f>G62+G63</f>
        <v>1202.36385</v>
      </c>
    </row>
    <row r="62" spans="1:7" ht="30">
      <c r="A62" s="8"/>
      <c r="B62" s="12" t="s">
        <v>6</v>
      </c>
      <c r="C62" s="12" t="s">
        <v>45</v>
      </c>
      <c r="D62" s="8" t="s">
        <v>286</v>
      </c>
      <c r="E62" s="8" t="s">
        <v>24</v>
      </c>
      <c r="F62" s="55" t="s">
        <v>262</v>
      </c>
      <c r="G62" s="10">
        <f>'при.4'!H77</f>
        <v>805.34285</v>
      </c>
    </row>
    <row r="63" spans="1:7" ht="15">
      <c r="A63" s="8"/>
      <c r="B63" s="12" t="s">
        <v>6</v>
      </c>
      <c r="C63" s="12" t="s">
        <v>45</v>
      </c>
      <c r="D63" s="8" t="s">
        <v>286</v>
      </c>
      <c r="E63" s="8" t="s">
        <v>25</v>
      </c>
      <c r="F63" s="55" t="s">
        <v>41</v>
      </c>
      <c r="G63" s="10">
        <f>'при.4'!H78</f>
        <v>397.021</v>
      </c>
    </row>
    <row r="64" spans="1:7" ht="75" hidden="1">
      <c r="A64" s="8"/>
      <c r="B64" s="12" t="s">
        <v>6</v>
      </c>
      <c r="C64" s="12" t="s">
        <v>45</v>
      </c>
      <c r="D64" s="8" t="s">
        <v>166</v>
      </c>
      <c r="E64" s="8"/>
      <c r="F64" s="72" t="s">
        <v>53</v>
      </c>
      <c r="G64" s="10">
        <f>G65+G66</f>
        <v>0</v>
      </c>
    </row>
    <row r="65" spans="1:7" ht="30" hidden="1">
      <c r="A65" s="8"/>
      <c r="B65" s="12" t="s">
        <v>6</v>
      </c>
      <c r="C65" s="12" t="s">
        <v>45</v>
      </c>
      <c r="D65" s="8" t="s">
        <v>166</v>
      </c>
      <c r="E65" s="8" t="s">
        <v>24</v>
      </c>
      <c r="F65" s="55" t="s">
        <v>262</v>
      </c>
      <c r="G65" s="10">
        <f>'при.4'!H74</f>
        <v>0</v>
      </c>
    </row>
    <row r="66" spans="1:7" ht="15" hidden="1">
      <c r="A66" s="8"/>
      <c r="B66" s="12" t="s">
        <v>6</v>
      </c>
      <c r="C66" s="12" t="s">
        <v>45</v>
      </c>
      <c r="D66" s="8" t="s">
        <v>166</v>
      </c>
      <c r="E66" s="8" t="s">
        <v>25</v>
      </c>
      <c r="F66" s="55" t="s">
        <v>41</v>
      </c>
      <c r="G66" s="10">
        <f>'при.4'!H75</f>
        <v>0</v>
      </c>
    </row>
    <row r="67" spans="1:7" ht="15">
      <c r="A67" s="4" t="s">
        <v>74</v>
      </c>
      <c r="B67" s="84" t="s">
        <v>11</v>
      </c>
      <c r="C67" s="12"/>
      <c r="D67" s="8"/>
      <c r="E67" s="8"/>
      <c r="F67" s="85" t="s">
        <v>69</v>
      </c>
      <c r="G67" s="19">
        <f>G68</f>
        <v>242.8</v>
      </c>
    </row>
    <row r="68" spans="1:7" ht="15">
      <c r="A68" s="8"/>
      <c r="B68" s="12" t="s">
        <v>11</v>
      </c>
      <c r="C68" s="12" t="s">
        <v>16</v>
      </c>
      <c r="D68" s="8"/>
      <c r="E68" s="8"/>
      <c r="F68" s="13" t="s">
        <v>70</v>
      </c>
      <c r="G68" s="10">
        <f>G69</f>
        <v>242.8</v>
      </c>
    </row>
    <row r="69" spans="1:7" ht="15">
      <c r="A69" s="8"/>
      <c r="B69" s="12" t="s">
        <v>11</v>
      </c>
      <c r="C69" s="12" t="s">
        <v>16</v>
      </c>
      <c r="D69" s="12" t="s">
        <v>85</v>
      </c>
      <c r="E69" s="8"/>
      <c r="F69" s="13" t="s">
        <v>36</v>
      </c>
      <c r="G69" s="10">
        <f>G70</f>
        <v>242.8</v>
      </c>
    </row>
    <row r="70" spans="1:7" ht="15">
      <c r="A70" s="8"/>
      <c r="B70" s="12" t="s">
        <v>11</v>
      </c>
      <c r="C70" s="12" t="s">
        <v>16</v>
      </c>
      <c r="D70" s="12" t="s">
        <v>85</v>
      </c>
      <c r="E70" s="8"/>
      <c r="F70" s="13" t="s">
        <v>36</v>
      </c>
      <c r="G70" s="10">
        <f>G71</f>
        <v>242.8</v>
      </c>
    </row>
    <row r="71" spans="1:7" ht="15">
      <c r="A71" s="8"/>
      <c r="B71" s="12" t="s">
        <v>11</v>
      </c>
      <c r="C71" s="12" t="s">
        <v>16</v>
      </c>
      <c r="D71" s="12" t="s">
        <v>85</v>
      </c>
      <c r="E71" s="8"/>
      <c r="F71" s="13" t="s">
        <v>36</v>
      </c>
      <c r="G71" s="10">
        <f>G72</f>
        <v>242.8</v>
      </c>
    </row>
    <row r="72" spans="1:7" ht="45">
      <c r="A72" s="8"/>
      <c r="B72" s="12" t="s">
        <v>11</v>
      </c>
      <c r="C72" s="12" t="s">
        <v>16</v>
      </c>
      <c r="D72" s="12" t="s">
        <v>92</v>
      </c>
      <c r="E72" s="8"/>
      <c r="F72" s="13" t="s">
        <v>125</v>
      </c>
      <c r="G72" s="10">
        <f>G73+G74</f>
        <v>242.8</v>
      </c>
    </row>
    <row r="73" spans="1:7" ht="15">
      <c r="A73" s="8"/>
      <c r="B73" s="12" t="s">
        <v>11</v>
      </c>
      <c r="C73" s="12" t="s">
        <v>16</v>
      </c>
      <c r="D73" s="12" t="s">
        <v>92</v>
      </c>
      <c r="E73" s="8" t="s">
        <v>23</v>
      </c>
      <c r="F73" s="33" t="s">
        <v>71</v>
      </c>
      <c r="G73" s="10">
        <f>'при.4'!H85</f>
        <v>238.3</v>
      </c>
    </row>
    <row r="74" spans="1:7" ht="30">
      <c r="A74" s="8"/>
      <c r="B74" s="12" t="s">
        <v>11</v>
      </c>
      <c r="C74" s="12" t="s">
        <v>16</v>
      </c>
      <c r="D74" s="61" t="s">
        <v>92</v>
      </c>
      <c r="E74" s="8" t="s">
        <v>24</v>
      </c>
      <c r="F74" s="55" t="s">
        <v>262</v>
      </c>
      <c r="G74" s="10">
        <f>'при.4'!H86</f>
        <v>4.5</v>
      </c>
    </row>
    <row r="75" spans="1:7" ht="28.5">
      <c r="A75" s="4" t="s">
        <v>75</v>
      </c>
      <c r="B75" s="4" t="s">
        <v>16</v>
      </c>
      <c r="C75" s="4"/>
      <c r="D75" s="4"/>
      <c r="E75" s="4"/>
      <c r="F75" s="18" t="s">
        <v>20</v>
      </c>
      <c r="G75" s="19">
        <f>G82+G76</f>
        <v>28.8</v>
      </c>
    </row>
    <row r="76" spans="1:7" ht="15">
      <c r="A76" s="4"/>
      <c r="B76" s="8" t="s">
        <v>16</v>
      </c>
      <c r="C76" s="8" t="s">
        <v>22</v>
      </c>
      <c r="D76" s="4"/>
      <c r="E76" s="4"/>
      <c r="F76" s="91" t="s">
        <v>72</v>
      </c>
      <c r="G76" s="10">
        <f>G77</f>
        <v>8.8</v>
      </c>
    </row>
    <row r="77" spans="1:7" ht="15">
      <c r="A77" s="4"/>
      <c r="B77" s="8" t="s">
        <v>16</v>
      </c>
      <c r="C77" s="8" t="s">
        <v>22</v>
      </c>
      <c r="D77" s="62" t="s">
        <v>85</v>
      </c>
      <c r="E77" s="4"/>
      <c r="F77" s="13" t="s">
        <v>36</v>
      </c>
      <c r="G77" s="10">
        <f>G78</f>
        <v>8.8</v>
      </c>
    </row>
    <row r="78" spans="1:7" ht="15">
      <c r="A78" s="4"/>
      <c r="B78" s="8" t="s">
        <v>16</v>
      </c>
      <c r="C78" s="8" t="s">
        <v>22</v>
      </c>
      <c r="D78" s="62" t="s">
        <v>85</v>
      </c>
      <c r="E78" s="4"/>
      <c r="F78" s="13" t="s">
        <v>36</v>
      </c>
      <c r="G78" s="10">
        <f>G79</f>
        <v>8.8</v>
      </c>
    </row>
    <row r="79" spans="1:7" ht="15">
      <c r="A79" s="4"/>
      <c r="B79" s="8" t="s">
        <v>16</v>
      </c>
      <c r="C79" s="8" t="s">
        <v>22</v>
      </c>
      <c r="D79" s="62" t="s">
        <v>85</v>
      </c>
      <c r="E79" s="4"/>
      <c r="F79" s="13" t="s">
        <v>36</v>
      </c>
      <c r="G79" s="10">
        <f>G80</f>
        <v>8.8</v>
      </c>
    </row>
    <row r="80" spans="1:7" ht="30">
      <c r="A80" s="4"/>
      <c r="B80" s="8" t="s">
        <v>16</v>
      </c>
      <c r="C80" s="8" t="s">
        <v>22</v>
      </c>
      <c r="D80" s="61" t="s">
        <v>149</v>
      </c>
      <c r="E80" s="4"/>
      <c r="F80" s="63" t="s">
        <v>150</v>
      </c>
      <c r="G80" s="10">
        <f>G81</f>
        <v>8.8</v>
      </c>
    </row>
    <row r="81" spans="1:7" ht="30">
      <c r="A81" s="4"/>
      <c r="B81" s="8" t="s">
        <v>16</v>
      </c>
      <c r="C81" s="8" t="s">
        <v>22</v>
      </c>
      <c r="D81" s="61" t="s">
        <v>149</v>
      </c>
      <c r="E81" s="8" t="s">
        <v>24</v>
      </c>
      <c r="F81" s="55" t="s">
        <v>262</v>
      </c>
      <c r="G81" s="10">
        <f>'при.4'!H93</f>
        <v>8.8</v>
      </c>
    </row>
    <row r="82" spans="1:7" ht="15">
      <c r="A82" s="4"/>
      <c r="B82" s="8" t="s">
        <v>16</v>
      </c>
      <c r="C82" s="8" t="s">
        <v>50</v>
      </c>
      <c r="D82" s="8"/>
      <c r="E82" s="8"/>
      <c r="F82" s="9" t="s">
        <v>261</v>
      </c>
      <c r="G82" s="10">
        <f>G83</f>
        <v>20</v>
      </c>
    </row>
    <row r="83" spans="1:7" ht="15">
      <c r="A83" s="4"/>
      <c r="B83" s="8" t="s">
        <v>16</v>
      </c>
      <c r="C83" s="8" t="s">
        <v>50</v>
      </c>
      <c r="D83" s="12" t="s">
        <v>85</v>
      </c>
      <c r="E83" s="12"/>
      <c r="F83" s="13" t="s">
        <v>38</v>
      </c>
      <c r="G83" s="10">
        <f>G86</f>
        <v>20</v>
      </c>
    </row>
    <row r="84" spans="1:7" ht="15">
      <c r="A84" s="4"/>
      <c r="B84" s="8" t="s">
        <v>16</v>
      </c>
      <c r="C84" s="8" t="s">
        <v>50</v>
      </c>
      <c r="D84" s="12" t="s">
        <v>85</v>
      </c>
      <c r="E84" s="12"/>
      <c r="F84" s="13" t="s">
        <v>38</v>
      </c>
      <c r="G84" s="10">
        <f>G85</f>
        <v>20</v>
      </c>
    </row>
    <row r="85" spans="1:7" ht="15">
      <c r="A85" s="4"/>
      <c r="B85" s="8" t="s">
        <v>16</v>
      </c>
      <c r="C85" s="8" t="s">
        <v>50</v>
      </c>
      <c r="D85" s="12" t="s">
        <v>85</v>
      </c>
      <c r="E85" s="12"/>
      <c r="F85" s="13" t="s">
        <v>38</v>
      </c>
      <c r="G85" s="10">
        <f>G86</f>
        <v>20</v>
      </c>
    </row>
    <row r="86" spans="1:7" ht="45">
      <c r="A86" s="4"/>
      <c r="B86" s="8" t="s">
        <v>16</v>
      </c>
      <c r="C86" s="8" t="s">
        <v>50</v>
      </c>
      <c r="D86" s="12" t="s">
        <v>93</v>
      </c>
      <c r="E86" s="8"/>
      <c r="F86" s="9" t="s">
        <v>51</v>
      </c>
      <c r="G86" s="10">
        <f>G87</f>
        <v>20</v>
      </c>
    </row>
    <row r="87" spans="1:7" ht="30">
      <c r="A87" s="4"/>
      <c r="B87" s="8" t="s">
        <v>16</v>
      </c>
      <c r="C87" s="8" t="s">
        <v>50</v>
      </c>
      <c r="D87" s="12" t="s">
        <v>93</v>
      </c>
      <c r="E87" s="8" t="s">
        <v>24</v>
      </c>
      <c r="F87" s="55" t="s">
        <v>262</v>
      </c>
      <c r="G87" s="10">
        <f>'при.4'!H99</f>
        <v>20</v>
      </c>
    </row>
    <row r="88" spans="1:7" ht="14.25">
      <c r="A88" s="4" t="s">
        <v>4</v>
      </c>
      <c r="B88" s="4" t="s">
        <v>22</v>
      </c>
      <c r="C88" s="4"/>
      <c r="D88" s="4"/>
      <c r="E88" s="4"/>
      <c r="F88" s="18" t="s">
        <v>21</v>
      </c>
      <c r="G88" s="19">
        <f>G95+G103+G89</f>
        <v>5097.4202700000005</v>
      </c>
    </row>
    <row r="89" spans="1:7" ht="15" hidden="1">
      <c r="A89" s="4"/>
      <c r="B89" s="8" t="s">
        <v>22</v>
      </c>
      <c r="C89" s="8" t="s">
        <v>15</v>
      </c>
      <c r="D89" s="4"/>
      <c r="E89" s="4"/>
      <c r="F89" s="9" t="s">
        <v>174</v>
      </c>
      <c r="G89" s="10">
        <f>G90</f>
        <v>0</v>
      </c>
    </row>
    <row r="90" spans="1:7" ht="15" hidden="1">
      <c r="A90" s="4"/>
      <c r="B90" s="8" t="s">
        <v>22</v>
      </c>
      <c r="C90" s="8" t="s">
        <v>15</v>
      </c>
      <c r="D90" s="53" t="s">
        <v>85</v>
      </c>
      <c r="E90" s="4"/>
      <c r="F90" s="13" t="s">
        <v>38</v>
      </c>
      <c r="G90" s="10">
        <f>G91</f>
        <v>0</v>
      </c>
    </row>
    <row r="91" spans="1:7" ht="15" hidden="1">
      <c r="A91" s="4"/>
      <c r="B91" s="8" t="s">
        <v>22</v>
      </c>
      <c r="C91" s="8" t="s">
        <v>15</v>
      </c>
      <c r="D91" s="53" t="s">
        <v>85</v>
      </c>
      <c r="E91" s="4"/>
      <c r="F91" s="13" t="s">
        <v>38</v>
      </c>
      <c r="G91" s="10">
        <f>G92</f>
        <v>0</v>
      </c>
    </row>
    <row r="92" spans="1:7" ht="15" hidden="1">
      <c r="A92" s="4"/>
      <c r="B92" s="8" t="s">
        <v>22</v>
      </c>
      <c r="C92" s="8" t="s">
        <v>15</v>
      </c>
      <c r="D92" s="53" t="s">
        <v>85</v>
      </c>
      <c r="E92" s="4"/>
      <c r="F92" s="13" t="s">
        <v>38</v>
      </c>
      <c r="G92" s="10">
        <f>G93</f>
        <v>0</v>
      </c>
    </row>
    <row r="93" spans="1:7" ht="15" hidden="1">
      <c r="A93" s="4"/>
      <c r="B93" s="8" t="s">
        <v>22</v>
      </c>
      <c r="C93" s="8" t="s">
        <v>15</v>
      </c>
      <c r="D93" s="53" t="s">
        <v>175</v>
      </c>
      <c r="E93" s="4"/>
      <c r="F93" s="76" t="s">
        <v>156</v>
      </c>
      <c r="G93" s="10">
        <f>G94</f>
        <v>0</v>
      </c>
    </row>
    <row r="94" spans="1:7" ht="30" hidden="1">
      <c r="A94" s="4"/>
      <c r="B94" s="8" t="s">
        <v>22</v>
      </c>
      <c r="C94" s="8" t="s">
        <v>15</v>
      </c>
      <c r="D94" s="53" t="s">
        <v>175</v>
      </c>
      <c r="E94" s="8" t="s">
        <v>24</v>
      </c>
      <c r="F94" s="55" t="s">
        <v>40</v>
      </c>
      <c r="G94" s="10">
        <f>'при.4'!H106</f>
        <v>0</v>
      </c>
    </row>
    <row r="95" spans="1:7" ht="15">
      <c r="A95" s="4"/>
      <c r="B95" s="8" t="s">
        <v>22</v>
      </c>
      <c r="C95" s="8" t="s">
        <v>50</v>
      </c>
      <c r="D95" s="8"/>
      <c r="E95" s="8"/>
      <c r="F95" s="9" t="s">
        <v>52</v>
      </c>
      <c r="G95" s="10">
        <f>G96</f>
        <v>2359.52774</v>
      </c>
    </row>
    <row r="96" spans="1:7" ht="15">
      <c r="A96" s="4"/>
      <c r="B96" s="8" t="s">
        <v>22</v>
      </c>
      <c r="C96" s="8" t="s">
        <v>50</v>
      </c>
      <c r="D96" s="8" t="s">
        <v>85</v>
      </c>
      <c r="E96" s="8"/>
      <c r="F96" s="13" t="s">
        <v>38</v>
      </c>
      <c r="G96" s="10">
        <f>G97</f>
        <v>2359.52774</v>
      </c>
    </row>
    <row r="97" spans="1:7" ht="15">
      <c r="A97" s="4"/>
      <c r="B97" s="8" t="s">
        <v>22</v>
      </c>
      <c r="C97" s="8" t="s">
        <v>50</v>
      </c>
      <c r="D97" s="8" t="s">
        <v>85</v>
      </c>
      <c r="E97" s="8"/>
      <c r="F97" s="13" t="s">
        <v>38</v>
      </c>
      <c r="G97" s="10">
        <f>G98</f>
        <v>2359.52774</v>
      </c>
    </row>
    <row r="98" spans="1:7" ht="15">
      <c r="A98" s="4"/>
      <c r="B98" s="8" t="s">
        <v>22</v>
      </c>
      <c r="C98" s="8" t="s">
        <v>50</v>
      </c>
      <c r="D98" s="8" t="s">
        <v>85</v>
      </c>
      <c r="E98" s="8"/>
      <c r="F98" s="13" t="s">
        <v>38</v>
      </c>
      <c r="G98" s="10">
        <f>G99+G101</f>
        <v>2359.52774</v>
      </c>
    </row>
    <row r="99" spans="1:7" ht="75" hidden="1">
      <c r="A99" s="4"/>
      <c r="B99" s="8" t="s">
        <v>22</v>
      </c>
      <c r="C99" s="8" t="s">
        <v>50</v>
      </c>
      <c r="D99" s="8" t="s">
        <v>94</v>
      </c>
      <c r="E99" s="8"/>
      <c r="F99" s="9" t="s">
        <v>77</v>
      </c>
      <c r="G99" s="10">
        <f>G100</f>
        <v>0</v>
      </c>
    </row>
    <row r="100" spans="1:7" ht="30" hidden="1">
      <c r="A100" s="4"/>
      <c r="B100" s="8" t="s">
        <v>22</v>
      </c>
      <c r="C100" s="8" t="s">
        <v>50</v>
      </c>
      <c r="D100" s="8" t="s">
        <v>94</v>
      </c>
      <c r="E100" s="8" t="s">
        <v>24</v>
      </c>
      <c r="F100" s="17" t="s">
        <v>40</v>
      </c>
      <c r="G100" s="10"/>
    </row>
    <row r="101" spans="1:7" ht="15">
      <c r="A101" s="4"/>
      <c r="B101" s="8" t="s">
        <v>22</v>
      </c>
      <c r="C101" s="8" t="s">
        <v>50</v>
      </c>
      <c r="D101" s="8" t="s">
        <v>94</v>
      </c>
      <c r="E101" s="8"/>
      <c r="F101" s="17" t="s">
        <v>80</v>
      </c>
      <c r="G101" s="10">
        <f>G102</f>
        <v>2359.52774</v>
      </c>
    </row>
    <row r="102" spans="1:7" ht="30">
      <c r="A102" s="4"/>
      <c r="B102" s="8" t="s">
        <v>22</v>
      </c>
      <c r="C102" s="8" t="s">
        <v>50</v>
      </c>
      <c r="D102" s="8" t="s">
        <v>94</v>
      </c>
      <c r="E102" s="8" t="s">
        <v>24</v>
      </c>
      <c r="F102" s="55" t="s">
        <v>262</v>
      </c>
      <c r="G102" s="10">
        <f>'при.4'!H114</f>
        <v>2359.52774</v>
      </c>
    </row>
    <row r="103" spans="1:7" ht="15">
      <c r="A103" s="4"/>
      <c r="B103" s="40" t="s">
        <v>22</v>
      </c>
      <c r="C103" s="40" t="s">
        <v>79</v>
      </c>
      <c r="D103" s="40"/>
      <c r="E103" s="40"/>
      <c r="F103" s="92" t="s">
        <v>65</v>
      </c>
      <c r="G103" s="31">
        <f>G112</f>
        <v>2737.89253</v>
      </c>
    </row>
    <row r="104" spans="1:7" ht="78.75" customHeight="1" hidden="1">
      <c r="A104" s="4"/>
      <c r="B104" s="8" t="s">
        <v>22</v>
      </c>
      <c r="C104" s="8" t="s">
        <v>79</v>
      </c>
      <c r="D104" s="8" t="s">
        <v>113</v>
      </c>
      <c r="E104" s="8"/>
      <c r="F104" s="34" t="s">
        <v>161</v>
      </c>
      <c r="G104" s="10" t="e">
        <f>G105</f>
        <v>#REF!</v>
      </c>
    </row>
    <row r="105" spans="1:7" ht="30" hidden="1">
      <c r="A105" s="4"/>
      <c r="B105" s="8" t="s">
        <v>22</v>
      </c>
      <c r="C105" s="8" t="s">
        <v>79</v>
      </c>
      <c r="D105" s="8" t="s">
        <v>114</v>
      </c>
      <c r="E105" s="8"/>
      <c r="F105" s="50" t="s">
        <v>78</v>
      </c>
      <c r="G105" s="10" t="e">
        <f>G106</f>
        <v>#REF!</v>
      </c>
    </row>
    <row r="106" spans="1:7" ht="49.5" customHeight="1" hidden="1">
      <c r="A106" s="4"/>
      <c r="B106" s="8" t="s">
        <v>22</v>
      </c>
      <c r="C106" s="8" t="s">
        <v>79</v>
      </c>
      <c r="D106" s="8" t="s">
        <v>114</v>
      </c>
      <c r="E106" s="8"/>
      <c r="F106" s="50" t="s">
        <v>128</v>
      </c>
      <c r="G106" s="10" t="e">
        <f>G107+G110</f>
        <v>#REF!</v>
      </c>
    </row>
    <row r="107" spans="1:7" ht="75" hidden="1">
      <c r="A107" s="4"/>
      <c r="B107" s="8" t="s">
        <v>22</v>
      </c>
      <c r="C107" s="8" t="s">
        <v>79</v>
      </c>
      <c r="D107" s="8" t="s">
        <v>104</v>
      </c>
      <c r="E107" s="8"/>
      <c r="F107" s="50" t="s">
        <v>53</v>
      </c>
      <c r="G107" s="10" t="e">
        <f>G108</f>
        <v>#REF!</v>
      </c>
    </row>
    <row r="108" spans="1:7" ht="45" hidden="1">
      <c r="A108" s="4"/>
      <c r="B108" s="8" t="s">
        <v>22</v>
      </c>
      <c r="C108" s="8" t="s">
        <v>79</v>
      </c>
      <c r="D108" s="8" t="s">
        <v>104</v>
      </c>
      <c r="E108" s="8" t="s">
        <v>25</v>
      </c>
      <c r="F108" s="16" t="s">
        <v>130</v>
      </c>
      <c r="G108" s="10" t="e">
        <f>#REF!</f>
        <v>#REF!</v>
      </c>
    </row>
    <row r="109" spans="1:7" ht="75" hidden="1">
      <c r="A109" s="4"/>
      <c r="B109" s="8" t="s">
        <v>22</v>
      </c>
      <c r="C109" s="8" t="s">
        <v>79</v>
      </c>
      <c r="D109" s="8" t="s">
        <v>163</v>
      </c>
      <c r="E109" s="8"/>
      <c r="F109" s="50" t="s">
        <v>53</v>
      </c>
      <c r="G109" s="10"/>
    </row>
    <row r="110" spans="1:7" ht="75" hidden="1">
      <c r="A110" s="4"/>
      <c r="B110" s="8" t="s">
        <v>22</v>
      </c>
      <c r="C110" s="8" t="s">
        <v>79</v>
      </c>
      <c r="D110" s="8" t="s">
        <v>164</v>
      </c>
      <c r="E110" s="8"/>
      <c r="F110" s="50" t="s">
        <v>53</v>
      </c>
      <c r="G110" s="10">
        <f>G111</f>
        <v>0</v>
      </c>
    </row>
    <row r="111" spans="1:7" ht="45" hidden="1">
      <c r="A111" s="4"/>
      <c r="B111" s="8" t="s">
        <v>22</v>
      </c>
      <c r="C111" s="8" t="s">
        <v>79</v>
      </c>
      <c r="D111" s="8" t="s">
        <v>165</v>
      </c>
      <c r="E111" s="8" t="s">
        <v>25</v>
      </c>
      <c r="F111" s="16" t="s">
        <v>130</v>
      </c>
      <c r="G111" s="10"/>
    </row>
    <row r="112" spans="1:7" ht="45">
      <c r="A112" s="4"/>
      <c r="B112" s="8" t="s">
        <v>22</v>
      </c>
      <c r="C112" s="8" t="s">
        <v>79</v>
      </c>
      <c r="D112" s="8" t="s">
        <v>119</v>
      </c>
      <c r="E112" s="8"/>
      <c r="F112" s="94" t="s">
        <v>271</v>
      </c>
      <c r="G112" s="10">
        <f>G113</f>
        <v>2737.89253</v>
      </c>
    </row>
    <row r="113" spans="1:7" ht="36" customHeight="1">
      <c r="A113" s="4"/>
      <c r="B113" s="8" t="s">
        <v>22</v>
      </c>
      <c r="C113" s="8" t="s">
        <v>79</v>
      </c>
      <c r="D113" s="8" t="s">
        <v>120</v>
      </c>
      <c r="E113" s="8"/>
      <c r="F113" s="17" t="s">
        <v>176</v>
      </c>
      <c r="G113" s="10">
        <f>G114</f>
        <v>2737.89253</v>
      </c>
    </row>
    <row r="114" spans="1:7" ht="45">
      <c r="A114" s="4"/>
      <c r="B114" s="8" t="s">
        <v>22</v>
      </c>
      <c r="C114" s="8" t="s">
        <v>79</v>
      </c>
      <c r="D114" s="8" t="s">
        <v>120</v>
      </c>
      <c r="E114" s="8"/>
      <c r="F114" s="17" t="s">
        <v>177</v>
      </c>
      <c r="G114" s="10">
        <f>G115+G117+G119</f>
        <v>2737.89253</v>
      </c>
    </row>
    <row r="115" spans="1:7" ht="75" hidden="1">
      <c r="A115" s="4"/>
      <c r="B115" s="8" t="s">
        <v>22</v>
      </c>
      <c r="C115" s="8" t="s">
        <v>79</v>
      </c>
      <c r="D115" s="8" t="s">
        <v>105</v>
      </c>
      <c r="E115" s="8"/>
      <c r="F115" s="17" t="str">
        <f>F107</f>
        <v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v>
      </c>
      <c r="G115" s="10">
        <f>G116</f>
        <v>0</v>
      </c>
    </row>
    <row r="116" spans="1:7" ht="30" hidden="1">
      <c r="A116" s="4"/>
      <c r="B116" s="8" t="s">
        <v>22</v>
      </c>
      <c r="C116" s="8" t="s">
        <v>79</v>
      </c>
      <c r="D116" s="8" t="s">
        <v>105</v>
      </c>
      <c r="E116" s="8" t="s">
        <v>24</v>
      </c>
      <c r="F116" s="55" t="s">
        <v>262</v>
      </c>
      <c r="G116" s="10">
        <f>'при.4'!H139</f>
        <v>0</v>
      </c>
    </row>
    <row r="117" spans="1:7" ht="15">
      <c r="A117" s="4"/>
      <c r="B117" s="8" t="s">
        <v>22</v>
      </c>
      <c r="C117" s="8" t="s">
        <v>79</v>
      </c>
      <c r="D117" s="8" t="s">
        <v>287</v>
      </c>
      <c r="E117" s="8"/>
      <c r="F117" s="101" t="s">
        <v>41</v>
      </c>
      <c r="G117" s="10">
        <f>G118</f>
        <v>1524.74892</v>
      </c>
    </row>
    <row r="118" spans="1:7" ht="44.25" customHeight="1">
      <c r="A118" s="4"/>
      <c r="B118" s="8" t="s">
        <v>22</v>
      </c>
      <c r="C118" s="8" t="s">
        <v>79</v>
      </c>
      <c r="D118" s="8" t="s">
        <v>287</v>
      </c>
      <c r="E118" s="8" t="s">
        <v>25</v>
      </c>
      <c r="F118" s="55" t="s">
        <v>130</v>
      </c>
      <c r="G118" s="10">
        <v>1524.74892</v>
      </c>
    </row>
    <row r="119" spans="1:7" ht="52.5" customHeight="1">
      <c r="A119" s="4"/>
      <c r="B119" s="8" t="s">
        <v>22</v>
      </c>
      <c r="C119" s="8" t="s">
        <v>79</v>
      </c>
      <c r="D119" s="8" t="s">
        <v>287</v>
      </c>
      <c r="E119" s="8"/>
      <c r="F119" s="72" t="s">
        <v>53</v>
      </c>
      <c r="G119" s="10">
        <f>G120</f>
        <v>1213.14361</v>
      </c>
    </row>
    <row r="120" spans="1:7" ht="33" customHeight="1">
      <c r="A120" s="4"/>
      <c r="B120" s="8" t="s">
        <v>22</v>
      </c>
      <c r="C120" s="8" t="s">
        <v>79</v>
      </c>
      <c r="D120" s="8" t="s">
        <v>287</v>
      </c>
      <c r="E120" s="8" t="s">
        <v>24</v>
      </c>
      <c r="F120" s="55" t="s">
        <v>262</v>
      </c>
      <c r="G120" s="10">
        <f>'при.4'!H135</f>
        <v>1213.14361</v>
      </c>
    </row>
    <row r="121" spans="1:7" ht="14.25">
      <c r="A121" s="4" t="s">
        <v>5</v>
      </c>
      <c r="B121" s="4" t="s">
        <v>9</v>
      </c>
      <c r="C121" s="4" t="s">
        <v>101</v>
      </c>
      <c r="D121" s="4"/>
      <c r="E121" s="4"/>
      <c r="F121" s="150" t="s">
        <v>0</v>
      </c>
      <c r="G121" s="19">
        <f>G122+G128+G147</f>
        <v>23504.88005</v>
      </c>
    </row>
    <row r="122" spans="1:7" ht="15">
      <c r="A122" s="4"/>
      <c r="B122" s="22" t="s">
        <v>9</v>
      </c>
      <c r="C122" s="22" t="s">
        <v>6</v>
      </c>
      <c r="D122" s="22"/>
      <c r="E122" s="22"/>
      <c r="F122" s="23" t="s">
        <v>10</v>
      </c>
      <c r="G122" s="10">
        <f>G123</f>
        <v>9059.95736</v>
      </c>
    </row>
    <row r="123" spans="1:7" ht="15">
      <c r="A123" s="4"/>
      <c r="B123" s="8" t="s">
        <v>9</v>
      </c>
      <c r="C123" s="22" t="s">
        <v>6</v>
      </c>
      <c r="D123" s="12" t="s">
        <v>85</v>
      </c>
      <c r="E123" s="12"/>
      <c r="F123" s="13" t="s">
        <v>38</v>
      </c>
      <c r="G123" s="10">
        <f>G126</f>
        <v>9059.95736</v>
      </c>
    </row>
    <row r="124" spans="1:7" ht="15">
      <c r="A124" s="4"/>
      <c r="B124" s="8" t="s">
        <v>9</v>
      </c>
      <c r="C124" s="22" t="s">
        <v>6</v>
      </c>
      <c r="D124" s="12" t="s">
        <v>85</v>
      </c>
      <c r="E124" s="12"/>
      <c r="F124" s="13" t="s">
        <v>38</v>
      </c>
      <c r="G124" s="10">
        <f>G125</f>
        <v>9059.95736</v>
      </c>
    </row>
    <row r="125" spans="1:7" ht="15">
      <c r="A125" s="4"/>
      <c r="B125" s="8" t="s">
        <v>9</v>
      </c>
      <c r="C125" s="22" t="s">
        <v>6</v>
      </c>
      <c r="D125" s="12" t="s">
        <v>85</v>
      </c>
      <c r="E125" s="12"/>
      <c r="F125" s="13" t="s">
        <v>38</v>
      </c>
      <c r="G125" s="10">
        <f>G126</f>
        <v>9059.95736</v>
      </c>
    </row>
    <row r="126" spans="1:7" ht="30">
      <c r="A126" s="4"/>
      <c r="B126" s="8" t="s">
        <v>9</v>
      </c>
      <c r="C126" s="22" t="s">
        <v>6</v>
      </c>
      <c r="D126" s="12" t="s">
        <v>95</v>
      </c>
      <c r="E126" s="8"/>
      <c r="F126" s="9" t="s">
        <v>144</v>
      </c>
      <c r="G126" s="10">
        <f>G127</f>
        <v>9059.95736</v>
      </c>
    </row>
    <row r="127" spans="1:7" ht="30">
      <c r="A127" s="4"/>
      <c r="B127" s="8" t="s">
        <v>9</v>
      </c>
      <c r="C127" s="22" t="s">
        <v>6</v>
      </c>
      <c r="D127" s="12" t="s">
        <v>95</v>
      </c>
      <c r="E127" s="8" t="s">
        <v>24</v>
      </c>
      <c r="F127" s="55" t="s">
        <v>262</v>
      </c>
      <c r="G127" s="10">
        <f>'при.4'!H146</f>
        <v>9059.95736</v>
      </c>
    </row>
    <row r="128" spans="1:7" ht="15">
      <c r="A128" s="4"/>
      <c r="B128" s="8" t="s">
        <v>9</v>
      </c>
      <c r="C128" s="22" t="s">
        <v>16</v>
      </c>
      <c r="D128" s="12"/>
      <c r="E128" s="8"/>
      <c r="F128" s="38" t="s">
        <v>17</v>
      </c>
      <c r="G128" s="10">
        <f>G129+G136</f>
        <v>11269.92303</v>
      </c>
    </row>
    <row r="129" spans="1:7" ht="15">
      <c r="A129" s="4"/>
      <c r="B129" s="8" t="s">
        <v>9</v>
      </c>
      <c r="C129" s="22" t="s">
        <v>16</v>
      </c>
      <c r="D129" s="12" t="s">
        <v>85</v>
      </c>
      <c r="E129" s="8"/>
      <c r="F129" s="13" t="s">
        <v>38</v>
      </c>
      <c r="G129" s="10">
        <f>G130</f>
        <v>150</v>
      </c>
    </row>
    <row r="130" spans="1:7" ht="15">
      <c r="A130" s="4"/>
      <c r="B130" s="8" t="s">
        <v>9</v>
      </c>
      <c r="C130" s="22" t="s">
        <v>16</v>
      </c>
      <c r="D130" s="12" t="s">
        <v>85</v>
      </c>
      <c r="E130" s="8"/>
      <c r="F130" s="13" t="s">
        <v>38</v>
      </c>
      <c r="G130" s="10">
        <f>G131</f>
        <v>150</v>
      </c>
    </row>
    <row r="131" spans="1:7" ht="15">
      <c r="A131" s="4"/>
      <c r="B131" s="8" t="s">
        <v>9</v>
      </c>
      <c r="C131" s="22" t="s">
        <v>16</v>
      </c>
      <c r="D131" s="12" t="s">
        <v>85</v>
      </c>
      <c r="E131" s="8"/>
      <c r="F131" s="13" t="s">
        <v>38</v>
      </c>
      <c r="G131" s="10">
        <f>G132+G134</f>
        <v>150</v>
      </c>
    </row>
    <row r="132" spans="1:7" ht="15">
      <c r="A132" s="4"/>
      <c r="B132" s="8" t="s">
        <v>9</v>
      </c>
      <c r="C132" s="22" t="s">
        <v>16</v>
      </c>
      <c r="D132" s="12" t="s">
        <v>96</v>
      </c>
      <c r="E132" s="8"/>
      <c r="F132" s="17" t="s">
        <v>19</v>
      </c>
      <c r="G132" s="10">
        <f>G133</f>
        <v>150</v>
      </c>
    </row>
    <row r="133" spans="1:7" ht="30">
      <c r="A133" s="4"/>
      <c r="B133" s="8" t="s">
        <v>9</v>
      </c>
      <c r="C133" s="22" t="s">
        <v>16</v>
      </c>
      <c r="D133" s="12" t="s">
        <v>96</v>
      </c>
      <c r="E133" s="8" t="s">
        <v>24</v>
      </c>
      <c r="F133" s="55" t="s">
        <v>262</v>
      </c>
      <c r="G133" s="10">
        <f>'при.4'!H154</f>
        <v>150</v>
      </c>
    </row>
    <row r="134" spans="1:7" ht="15" hidden="1">
      <c r="A134" s="4"/>
      <c r="B134" s="8" t="s">
        <v>9</v>
      </c>
      <c r="C134" s="22" t="s">
        <v>16</v>
      </c>
      <c r="D134" s="12" t="s">
        <v>97</v>
      </c>
      <c r="E134" s="8"/>
      <c r="F134" s="9" t="s">
        <v>54</v>
      </c>
      <c r="G134" s="10">
        <f>G135</f>
        <v>0</v>
      </c>
    </row>
    <row r="135" spans="1:7" ht="30" hidden="1">
      <c r="A135" s="4"/>
      <c r="B135" s="8" t="s">
        <v>9</v>
      </c>
      <c r="C135" s="22" t="s">
        <v>16</v>
      </c>
      <c r="D135" s="12" t="s">
        <v>97</v>
      </c>
      <c r="E135" s="8" t="s">
        <v>24</v>
      </c>
      <c r="F135" s="17" t="s">
        <v>40</v>
      </c>
      <c r="G135" s="10"/>
    </row>
    <row r="136" spans="1:7" ht="30">
      <c r="A136" s="60"/>
      <c r="B136" s="15" t="s">
        <v>9</v>
      </c>
      <c r="C136" s="64" t="s">
        <v>16</v>
      </c>
      <c r="D136" s="47" t="s">
        <v>179</v>
      </c>
      <c r="E136" s="15"/>
      <c r="F136" s="34" t="s">
        <v>178</v>
      </c>
      <c r="G136" s="65">
        <f>G137</f>
        <v>11119.92303</v>
      </c>
    </row>
    <row r="137" spans="1:7" ht="30">
      <c r="A137" s="60"/>
      <c r="B137" s="15" t="s">
        <v>9</v>
      </c>
      <c r="C137" s="64" t="s">
        <v>16</v>
      </c>
      <c r="D137" s="47" t="s">
        <v>181</v>
      </c>
      <c r="E137" s="15"/>
      <c r="F137" s="72" t="s">
        <v>180</v>
      </c>
      <c r="G137" s="65">
        <f>G138</f>
        <v>11119.92303</v>
      </c>
    </row>
    <row r="138" spans="1:7" ht="30">
      <c r="A138" s="60"/>
      <c r="B138" s="15" t="s">
        <v>9</v>
      </c>
      <c r="C138" s="64" t="s">
        <v>16</v>
      </c>
      <c r="D138" s="47" t="s">
        <v>181</v>
      </c>
      <c r="E138" s="15"/>
      <c r="F138" s="72" t="s">
        <v>182</v>
      </c>
      <c r="G138" s="65">
        <f>G139+G141+G143+G145</f>
        <v>11119.92303</v>
      </c>
    </row>
    <row r="139" spans="1:7" ht="75">
      <c r="A139" s="60"/>
      <c r="B139" s="15" t="s">
        <v>9</v>
      </c>
      <c r="C139" s="64" t="s">
        <v>16</v>
      </c>
      <c r="D139" s="47" t="s">
        <v>289</v>
      </c>
      <c r="E139" s="15"/>
      <c r="F139" s="72" t="s">
        <v>53</v>
      </c>
      <c r="G139" s="65">
        <f>G140</f>
        <v>9119.92303</v>
      </c>
    </row>
    <row r="140" spans="1:7" ht="30">
      <c r="A140" s="60"/>
      <c r="B140" s="15" t="s">
        <v>9</v>
      </c>
      <c r="C140" s="64" t="s">
        <v>16</v>
      </c>
      <c r="D140" s="47" t="s">
        <v>290</v>
      </c>
      <c r="E140" s="15" t="s">
        <v>24</v>
      </c>
      <c r="F140" s="55" t="s">
        <v>262</v>
      </c>
      <c r="G140" s="65">
        <f>'при.4'!H161</f>
        <v>9119.92303</v>
      </c>
    </row>
    <row r="141" spans="1:7" ht="75" hidden="1">
      <c r="A141" s="60"/>
      <c r="B141" s="15" t="s">
        <v>9</v>
      </c>
      <c r="C141" s="64" t="s">
        <v>16</v>
      </c>
      <c r="D141" s="15" t="s">
        <v>183</v>
      </c>
      <c r="E141" s="15"/>
      <c r="F141" s="72" t="s">
        <v>53</v>
      </c>
      <c r="G141" s="65">
        <f>G142</f>
        <v>0</v>
      </c>
    </row>
    <row r="142" spans="1:7" ht="30" hidden="1">
      <c r="A142" s="60"/>
      <c r="B142" s="15" t="s">
        <v>9</v>
      </c>
      <c r="C142" s="64" t="s">
        <v>16</v>
      </c>
      <c r="D142" s="47" t="s">
        <v>183</v>
      </c>
      <c r="E142" s="15" t="s">
        <v>24</v>
      </c>
      <c r="F142" s="55" t="s">
        <v>262</v>
      </c>
      <c r="G142" s="65">
        <f>'при.4'!H163</f>
        <v>0</v>
      </c>
    </row>
    <row r="143" spans="1:7" ht="45" hidden="1">
      <c r="A143" s="60"/>
      <c r="B143" s="15" t="s">
        <v>9</v>
      </c>
      <c r="C143" s="64" t="s">
        <v>16</v>
      </c>
      <c r="D143" s="15" t="s">
        <v>256</v>
      </c>
      <c r="E143" s="15"/>
      <c r="F143" s="35" t="s">
        <v>254</v>
      </c>
      <c r="G143" s="65">
        <f>G144</f>
        <v>0</v>
      </c>
    </row>
    <row r="144" spans="1:7" ht="30" hidden="1">
      <c r="A144" s="60"/>
      <c r="B144" s="15" t="s">
        <v>9</v>
      </c>
      <c r="C144" s="64" t="s">
        <v>16</v>
      </c>
      <c r="D144" s="15" t="s">
        <v>256</v>
      </c>
      <c r="E144" s="15" t="s">
        <v>24</v>
      </c>
      <c r="F144" s="55" t="s">
        <v>40</v>
      </c>
      <c r="G144" s="65">
        <f>'при.4'!H167</f>
        <v>0</v>
      </c>
    </row>
    <row r="145" spans="1:7" ht="45">
      <c r="A145" s="60"/>
      <c r="B145" s="15" t="s">
        <v>9</v>
      </c>
      <c r="C145" s="64" t="s">
        <v>16</v>
      </c>
      <c r="D145" s="15" t="s">
        <v>291</v>
      </c>
      <c r="E145" s="15"/>
      <c r="F145" s="35" t="s">
        <v>254</v>
      </c>
      <c r="G145" s="65">
        <f>G146</f>
        <v>2000</v>
      </c>
    </row>
    <row r="146" spans="1:7" ht="30">
      <c r="A146" s="60"/>
      <c r="B146" s="15" t="s">
        <v>9</v>
      </c>
      <c r="C146" s="64" t="s">
        <v>16</v>
      </c>
      <c r="D146" s="15" t="s">
        <v>291</v>
      </c>
      <c r="E146" s="15" t="s">
        <v>292</v>
      </c>
      <c r="F146" s="55" t="s">
        <v>40</v>
      </c>
      <c r="G146" s="65">
        <f>'при.4'!H169</f>
        <v>2000</v>
      </c>
    </row>
    <row r="147" spans="1:7" ht="28.5">
      <c r="A147" s="60"/>
      <c r="B147" s="15" t="s">
        <v>9</v>
      </c>
      <c r="C147" s="64" t="s">
        <v>9</v>
      </c>
      <c r="D147" s="15"/>
      <c r="E147" s="15"/>
      <c r="F147" s="49" t="s">
        <v>55</v>
      </c>
      <c r="G147" s="65">
        <f>G148</f>
        <v>3174.9996600000004</v>
      </c>
    </row>
    <row r="148" spans="1:7" ht="80.25" customHeight="1">
      <c r="A148" s="60"/>
      <c r="B148" s="15" t="s">
        <v>9</v>
      </c>
      <c r="C148" s="64" t="s">
        <v>9</v>
      </c>
      <c r="D148" s="15" t="s">
        <v>113</v>
      </c>
      <c r="E148" s="15"/>
      <c r="F148" s="34" t="s">
        <v>266</v>
      </c>
      <c r="G148" s="65">
        <f>G149+G160</f>
        <v>3174.9996600000004</v>
      </c>
    </row>
    <row r="149" spans="1:7" ht="30">
      <c r="A149" s="60"/>
      <c r="B149" s="15" t="s">
        <v>9</v>
      </c>
      <c r="C149" s="64" t="s">
        <v>9</v>
      </c>
      <c r="D149" s="15" t="s">
        <v>114</v>
      </c>
      <c r="E149" s="15"/>
      <c r="F149" s="72" t="s">
        <v>78</v>
      </c>
      <c r="G149" s="65">
        <f>G150</f>
        <v>2344.3</v>
      </c>
    </row>
    <row r="150" spans="1:7" ht="47.25" customHeight="1">
      <c r="A150" s="60"/>
      <c r="B150" s="15" t="s">
        <v>9</v>
      </c>
      <c r="C150" s="64" t="s">
        <v>9</v>
      </c>
      <c r="D150" s="15" t="s">
        <v>114</v>
      </c>
      <c r="E150" s="15"/>
      <c r="F150" s="72" t="s">
        <v>128</v>
      </c>
      <c r="G150" s="65">
        <f>G151+G155+G158</f>
        <v>2344.3</v>
      </c>
    </row>
    <row r="151" spans="1:7" ht="75">
      <c r="A151" s="60"/>
      <c r="B151" s="15" t="s">
        <v>9</v>
      </c>
      <c r="C151" s="64" t="s">
        <v>9</v>
      </c>
      <c r="D151" s="15" t="s">
        <v>187</v>
      </c>
      <c r="E151" s="15"/>
      <c r="F151" s="72" t="s">
        <v>53</v>
      </c>
      <c r="G151" s="65">
        <f>G152</f>
        <v>50</v>
      </c>
    </row>
    <row r="152" spans="1:7" ht="15">
      <c r="A152" s="60"/>
      <c r="B152" s="15" t="s">
        <v>9</v>
      </c>
      <c r="C152" s="64" t="s">
        <v>9</v>
      </c>
      <c r="D152" s="15" t="s">
        <v>187</v>
      </c>
      <c r="E152" s="15" t="s">
        <v>25</v>
      </c>
      <c r="F152" s="101" t="s">
        <v>41</v>
      </c>
      <c r="G152" s="65">
        <f>'при.4'!H181</f>
        <v>50</v>
      </c>
    </row>
    <row r="153" spans="1:7" ht="45" hidden="1">
      <c r="A153" s="60"/>
      <c r="B153" s="15" t="s">
        <v>9</v>
      </c>
      <c r="C153" s="64" t="s">
        <v>9</v>
      </c>
      <c r="D153" s="15" t="s">
        <v>137</v>
      </c>
      <c r="E153" s="15"/>
      <c r="F153" s="55" t="s">
        <v>130</v>
      </c>
      <c r="G153" s="65">
        <f>G154</f>
        <v>0</v>
      </c>
    </row>
    <row r="154" spans="1:7" ht="45" hidden="1">
      <c r="A154" s="60"/>
      <c r="B154" s="15" t="s">
        <v>9</v>
      </c>
      <c r="C154" s="64" t="s">
        <v>9</v>
      </c>
      <c r="D154" s="15" t="s">
        <v>137</v>
      </c>
      <c r="E154" s="15" t="s">
        <v>25</v>
      </c>
      <c r="F154" s="55" t="s">
        <v>130</v>
      </c>
      <c r="G154" s="65"/>
    </row>
    <row r="155" spans="1:7" ht="75">
      <c r="A155" s="60"/>
      <c r="B155" s="15" t="s">
        <v>9</v>
      </c>
      <c r="C155" s="64" t="s">
        <v>9</v>
      </c>
      <c r="D155" s="15" t="s">
        <v>162</v>
      </c>
      <c r="E155" s="15"/>
      <c r="F155" s="72" t="s">
        <v>53</v>
      </c>
      <c r="G155" s="65">
        <f>G157</f>
        <v>2294.3</v>
      </c>
    </row>
    <row r="156" spans="1:7" ht="36" customHeight="1" hidden="1">
      <c r="A156" s="60"/>
      <c r="B156" s="15" t="s">
        <v>9</v>
      </c>
      <c r="C156" s="64" t="s">
        <v>9</v>
      </c>
      <c r="D156" s="15" t="s">
        <v>115</v>
      </c>
      <c r="E156" s="15"/>
      <c r="F156" s="55" t="s">
        <v>130</v>
      </c>
      <c r="G156" s="65"/>
    </row>
    <row r="157" spans="1:7" ht="15">
      <c r="A157" s="60"/>
      <c r="B157" s="15" t="s">
        <v>9</v>
      </c>
      <c r="C157" s="64" t="s">
        <v>9</v>
      </c>
      <c r="D157" s="15" t="s">
        <v>162</v>
      </c>
      <c r="E157" s="15" t="s">
        <v>25</v>
      </c>
      <c r="F157" s="101" t="s">
        <v>41</v>
      </c>
      <c r="G157" s="65">
        <f>'при.4'!H183</f>
        <v>2294.3</v>
      </c>
    </row>
    <row r="158" spans="1:7" ht="45" hidden="1">
      <c r="A158" s="60"/>
      <c r="B158" s="15" t="s">
        <v>9</v>
      </c>
      <c r="C158" s="64" t="s">
        <v>9</v>
      </c>
      <c r="D158" s="15" t="s">
        <v>255</v>
      </c>
      <c r="E158" s="15"/>
      <c r="F158" s="35" t="s">
        <v>254</v>
      </c>
      <c r="G158" s="65">
        <f>G159</f>
        <v>0</v>
      </c>
    </row>
    <row r="159" spans="1:7" ht="15" hidden="1">
      <c r="A159" s="60"/>
      <c r="B159" s="15" t="s">
        <v>9</v>
      </c>
      <c r="C159" s="64" t="s">
        <v>9</v>
      </c>
      <c r="D159" s="15" t="s">
        <v>255</v>
      </c>
      <c r="E159" s="15" t="s">
        <v>25</v>
      </c>
      <c r="F159" s="101" t="s">
        <v>41</v>
      </c>
      <c r="G159" s="65"/>
    </row>
    <row r="160" spans="1:7" ht="30">
      <c r="A160" s="60"/>
      <c r="B160" s="15" t="s">
        <v>9</v>
      </c>
      <c r="C160" s="64" t="s">
        <v>9</v>
      </c>
      <c r="D160" s="15" t="s">
        <v>295</v>
      </c>
      <c r="E160" s="15"/>
      <c r="F160" s="72" t="s">
        <v>211</v>
      </c>
      <c r="G160" s="65">
        <f>G161</f>
        <v>830.69966</v>
      </c>
    </row>
    <row r="161" spans="1:7" ht="45">
      <c r="A161" s="60"/>
      <c r="B161" s="15" t="s">
        <v>9</v>
      </c>
      <c r="C161" s="64" t="s">
        <v>9</v>
      </c>
      <c r="D161" s="15" t="s">
        <v>295</v>
      </c>
      <c r="E161" s="15"/>
      <c r="F161" s="72" t="s">
        <v>136</v>
      </c>
      <c r="G161" s="65">
        <f>G162</f>
        <v>830.69966</v>
      </c>
    </row>
    <row r="162" spans="1:7" ht="75">
      <c r="A162" s="60"/>
      <c r="B162" s="15" t="s">
        <v>9</v>
      </c>
      <c r="C162" s="64" t="s">
        <v>9</v>
      </c>
      <c r="D162" s="15" t="s">
        <v>296</v>
      </c>
      <c r="E162" s="15"/>
      <c r="F162" s="72" t="s">
        <v>53</v>
      </c>
      <c r="G162" s="65">
        <f>G163</f>
        <v>830.69966</v>
      </c>
    </row>
    <row r="163" spans="1:7" ht="15">
      <c r="A163" s="60"/>
      <c r="B163" s="15" t="s">
        <v>9</v>
      </c>
      <c r="C163" s="64" t="s">
        <v>9</v>
      </c>
      <c r="D163" s="15" t="s">
        <v>296</v>
      </c>
      <c r="E163" s="15" t="s">
        <v>25</v>
      </c>
      <c r="F163" s="101" t="s">
        <v>41</v>
      </c>
      <c r="G163" s="65">
        <f>'при.4'!H189</f>
        <v>830.69966</v>
      </c>
    </row>
    <row r="164" spans="1:7" ht="15" hidden="1">
      <c r="A164" s="60" t="s">
        <v>145</v>
      </c>
      <c r="B164" s="60" t="s">
        <v>56</v>
      </c>
      <c r="C164" s="64"/>
      <c r="D164" s="15"/>
      <c r="E164" s="15"/>
      <c r="F164" s="49" t="s">
        <v>57</v>
      </c>
      <c r="G164" s="86">
        <f>G165</f>
        <v>0</v>
      </c>
    </row>
    <row r="165" spans="1:7" ht="28.5" customHeight="1" hidden="1">
      <c r="A165" s="60"/>
      <c r="B165" s="15" t="s">
        <v>56</v>
      </c>
      <c r="C165" s="64" t="s">
        <v>9</v>
      </c>
      <c r="D165" s="15"/>
      <c r="E165" s="15"/>
      <c r="F165" s="42" t="s">
        <v>138</v>
      </c>
      <c r="G165" s="65">
        <f>G166</f>
        <v>0</v>
      </c>
    </row>
    <row r="166" spans="1:7" ht="36.75" customHeight="1" hidden="1">
      <c r="A166" s="60"/>
      <c r="B166" s="15" t="s">
        <v>56</v>
      </c>
      <c r="C166" s="64" t="s">
        <v>9</v>
      </c>
      <c r="D166" s="24" t="s">
        <v>147</v>
      </c>
      <c r="E166" s="15"/>
      <c r="F166" s="56" t="s">
        <v>151</v>
      </c>
      <c r="G166" s="65">
        <f>G167</f>
        <v>0</v>
      </c>
    </row>
    <row r="167" spans="1:7" ht="45" hidden="1">
      <c r="A167" s="60"/>
      <c r="B167" s="15" t="s">
        <v>56</v>
      </c>
      <c r="C167" s="64" t="s">
        <v>9</v>
      </c>
      <c r="D167" s="24" t="s">
        <v>111</v>
      </c>
      <c r="E167" s="15"/>
      <c r="F167" s="56" t="s">
        <v>194</v>
      </c>
      <c r="G167" s="65">
        <f>G168</f>
        <v>0</v>
      </c>
    </row>
    <row r="168" spans="1:7" ht="51" customHeight="1" hidden="1">
      <c r="A168" s="60"/>
      <c r="B168" s="15" t="s">
        <v>56</v>
      </c>
      <c r="C168" s="64" t="s">
        <v>9</v>
      </c>
      <c r="D168" s="24" t="s">
        <v>111</v>
      </c>
      <c r="E168" s="15"/>
      <c r="F168" s="56" t="s">
        <v>140</v>
      </c>
      <c r="G168" s="65">
        <f>G171+G173</f>
        <v>0</v>
      </c>
    </row>
    <row r="169" spans="1:7" ht="75" hidden="1">
      <c r="A169" s="60"/>
      <c r="B169" s="15" t="s">
        <v>56</v>
      </c>
      <c r="C169" s="64" t="s">
        <v>9</v>
      </c>
      <c r="D169" s="24" t="s">
        <v>106</v>
      </c>
      <c r="E169" s="15"/>
      <c r="F169" s="50" t="s">
        <v>53</v>
      </c>
      <c r="G169" s="65">
        <f>G170</f>
        <v>0</v>
      </c>
    </row>
    <row r="170" spans="1:7" ht="30" hidden="1">
      <c r="A170" s="60"/>
      <c r="B170" s="15" t="s">
        <v>56</v>
      </c>
      <c r="C170" s="64" t="s">
        <v>9</v>
      </c>
      <c r="D170" s="15" t="s">
        <v>106</v>
      </c>
      <c r="E170" s="15" t="s">
        <v>24</v>
      </c>
      <c r="F170" s="16" t="s">
        <v>40</v>
      </c>
      <c r="G170" s="65"/>
    </row>
    <row r="171" spans="1:7" ht="75" hidden="1">
      <c r="A171" s="60"/>
      <c r="B171" s="15" t="s">
        <v>56</v>
      </c>
      <c r="C171" s="64" t="s">
        <v>9</v>
      </c>
      <c r="D171" s="15" t="s">
        <v>188</v>
      </c>
      <c r="E171" s="15"/>
      <c r="F171" s="50" t="s">
        <v>53</v>
      </c>
      <c r="G171" s="65">
        <f>G172</f>
        <v>0</v>
      </c>
    </row>
    <row r="172" spans="1:7" ht="30" hidden="1">
      <c r="A172" s="60"/>
      <c r="B172" s="15" t="s">
        <v>56</v>
      </c>
      <c r="C172" s="64" t="s">
        <v>9</v>
      </c>
      <c r="D172" s="15" t="s">
        <v>188</v>
      </c>
      <c r="E172" s="15" t="s">
        <v>24</v>
      </c>
      <c r="F172" s="55" t="s">
        <v>262</v>
      </c>
      <c r="G172" s="65">
        <f>'при.4'!H206</f>
        <v>0</v>
      </c>
    </row>
    <row r="173" spans="1:7" ht="75" hidden="1">
      <c r="A173" s="60"/>
      <c r="B173" s="15" t="s">
        <v>56</v>
      </c>
      <c r="C173" s="64" t="s">
        <v>9</v>
      </c>
      <c r="D173" s="15" t="s">
        <v>106</v>
      </c>
      <c r="E173" s="15"/>
      <c r="F173" s="50" t="s">
        <v>53</v>
      </c>
      <c r="G173" s="65">
        <f>G174</f>
        <v>0</v>
      </c>
    </row>
    <row r="174" spans="1:7" ht="30" hidden="1">
      <c r="A174" s="60"/>
      <c r="B174" s="15" t="s">
        <v>56</v>
      </c>
      <c r="C174" s="64" t="s">
        <v>9</v>
      </c>
      <c r="D174" s="15" t="s">
        <v>106</v>
      </c>
      <c r="E174" s="15" t="s">
        <v>24</v>
      </c>
      <c r="F174" s="16" t="s">
        <v>40</v>
      </c>
      <c r="G174" s="65">
        <f>'при.4'!H208</f>
        <v>0</v>
      </c>
    </row>
    <row r="175" spans="1:7" ht="15">
      <c r="A175" s="4" t="s">
        <v>60</v>
      </c>
      <c r="B175" s="60" t="s">
        <v>15</v>
      </c>
      <c r="C175" s="60"/>
      <c r="D175" s="60"/>
      <c r="E175" s="15"/>
      <c r="F175" s="66" t="s">
        <v>58</v>
      </c>
      <c r="G175" s="19">
        <f>G176+G182</f>
        <v>6220.57072</v>
      </c>
    </row>
    <row r="176" spans="1:7" ht="15">
      <c r="A176" s="8"/>
      <c r="B176" s="24" t="s">
        <v>15</v>
      </c>
      <c r="C176" s="8" t="s">
        <v>6</v>
      </c>
      <c r="D176" s="8"/>
      <c r="E176" s="24"/>
      <c r="F176" s="21" t="s">
        <v>14</v>
      </c>
      <c r="G176" s="10">
        <f>G177</f>
        <v>5961.5655799999995</v>
      </c>
    </row>
    <row r="177" spans="1:7" ht="15">
      <c r="A177" s="8"/>
      <c r="B177" s="24" t="s">
        <v>15</v>
      </c>
      <c r="C177" s="24" t="s">
        <v>6</v>
      </c>
      <c r="D177" s="24" t="s">
        <v>85</v>
      </c>
      <c r="E177" s="24"/>
      <c r="F177" s="25" t="s">
        <v>36</v>
      </c>
      <c r="G177" s="10">
        <f>G178</f>
        <v>5961.5655799999995</v>
      </c>
    </row>
    <row r="178" spans="1:7" ht="15">
      <c r="A178" s="8"/>
      <c r="B178" s="24" t="s">
        <v>15</v>
      </c>
      <c r="C178" s="24" t="s">
        <v>6</v>
      </c>
      <c r="D178" s="24" t="s">
        <v>146</v>
      </c>
      <c r="E178" s="24"/>
      <c r="F178" s="25" t="s">
        <v>36</v>
      </c>
      <c r="G178" s="10">
        <f>G179</f>
        <v>5961.5655799999995</v>
      </c>
    </row>
    <row r="179" spans="1:7" ht="15">
      <c r="A179" s="8"/>
      <c r="B179" s="24" t="s">
        <v>15</v>
      </c>
      <c r="C179" s="24" t="s">
        <v>6</v>
      </c>
      <c r="D179" s="24" t="s">
        <v>85</v>
      </c>
      <c r="E179" s="24"/>
      <c r="F179" s="25" t="s">
        <v>36</v>
      </c>
      <c r="G179" s="10">
        <f>G180</f>
        <v>5961.5655799999995</v>
      </c>
    </row>
    <row r="180" spans="1:7" ht="60">
      <c r="A180" s="8"/>
      <c r="B180" s="24" t="s">
        <v>15</v>
      </c>
      <c r="C180" s="24" t="s">
        <v>6</v>
      </c>
      <c r="D180" s="24" t="s">
        <v>98</v>
      </c>
      <c r="E180" s="24"/>
      <c r="F180" s="25" t="s">
        <v>59</v>
      </c>
      <c r="G180" s="10">
        <f>G181</f>
        <v>5961.5655799999995</v>
      </c>
    </row>
    <row r="181" spans="1:7" ht="36" customHeight="1">
      <c r="A181" s="8"/>
      <c r="B181" s="24" t="s">
        <v>15</v>
      </c>
      <c r="C181" s="24" t="s">
        <v>6</v>
      </c>
      <c r="D181" s="24" t="s">
        <v>98</v>
      </c>
      <c r="E181" s="8" t="s">
        <v>73</v>
      </c>
      <c r="F181" s="100" t="s">
        <v>195</v>
      </c>
      <c r="G181" s="10">
        <f>'при.4'!H215</f>
        <v>5961.5655799999995</v>
      </c>
    </row>
    <row r="182" spans="1:7" ht="29.25" customHeight="1">
      <c r="A182" s="8"/>
      <c r="B182" s="24" t="s">
        <v>15</v>
      </c>
      <c r="C182" s="96" t="s">
        <v>22</v>
      </c>
      <c r="D182" s="96"/>
      <c r="E182" s="8"/>
      <c r="F182" s="33" t="s">
        <v>157</v>
      </c>
      <c r="G182" s="10">
        <f>G183+G190</f>
        <v>259.00514</v>
      </c>
    </row>
    <row r="183" spans="1:7" ht="54.75" customHeight="1">
      <c r="A183" s="60"/>
      <c r="B183" s="15" t="s">
        <v>15</v>
      </c>
      <c r="C183" s="64" t="s">
        <v>22</v>
      </c>
      <c r="D183" s="67" t="s">
        <v>160</v>
      </c>
      <c r="E183" s="15"/>
      <c r="F183" s="16" t="s">
        <v>267</v>
      </c>
      <c r="G183" s="65">
        <f>G184</f>
        <v>140.99829</v>
      </c>
    </row>
    <row r="184" spans="1:7" ht="60">
      <c r="A184" s="60"/>
      <c r="B184" s="15" t="s">
        <v>15</v>
      </c>
      <c r="C184" s="64" t="s">
        <v>22</v>
      </c>
      <c r="D184" s="67" t="s">
        <v>112</v>
      </c>
      <c r="E184" s="15"/>
      <c r="F184" s="68" t="s">
        <v>193</v>
      </c>
      <c r="G184" s="65">
        <f>G185</f>
        <v>140.99829</v>
      </c>
    </row>
    <row r="185" spans="1:7" ht="60">
      <c r="A185" s="60"/>
      <c r="B185" s="15" t="s">
        <v>15</v>
      </c>
      <c r="C185" s="64" t="s">
        <v>22</v>
      </c>
      <c r="D185" s="67" t="s">
        <v>112</v>
      </c>
      <c r="E185" s="15"/>
      <c r="F185" s="68" t="s">
        <v>152</v>
      </c>
      <c r="G185" s="65">
        <f>'при.4'!H219</f>
        <v>140.99829</v>
      </c>
    </row>
    <row r="186" spans="1:7" ht="75" hidden="1">
      <c r="A186" s="60"/>
      <c r="B186" s="15" t="s">
        <v>15</v>
      </c>
      <c r="C186" s="64" t="s">
        <v>22</v>
      </c>
      <c r="D186" s="67" t="s">
        <v>189</v>
      </c>
      <c r="E186" s="15"/>
      <c r="F186" s="50" t="s">
        <v>53</v>
      </c>
      <c r="G186" s="65">
        <f>G187</f>
        <v>0</v>
      </c>
    </row>
    <row r="187" spans="1:7" ht="36.75" customHeight="1" hidden="1">
      <c r="A187" s="60"/>
      <c r="B187" s="15" t="s">
        <v>15</v>
      </c>
      <c r="C187" s="64" t="s">
        <v>22</v>
      </c>
      <c r="D187" s="67" t="s">
        <v>189</v>
      </c>
      <c r="E187" s="15" t="s">
        <v>73</v>
      </c>
      <c r="F187" s="100" t="s">
        <v>195</v>
      </c>
      <c r="G187" s="65">
        <f>'при.4'!H221</f>
        <v>0</v>
      </c>
    </row>
    <row r="188" spans="1:7" ht="43.5" customHeight="1">
      <c r="A188" s="60"/>
      <c r="B188" s="15" t="s">
        <v>15</v>
      </c>
      <c r="C188" s="64" t="s">
        <v>22</v>
      </c>
      <c r="D188" s="67" t="s">
        <v>285</v>
      </c>
      <c r="E188" s="15"/>
      <c r="F188" s="50" t="s">
        <v>53</v>
      </c>
      <c r="G188" s="65">
        <f>G189</f>
        <v>140.99829</v>
      </c>
    </row>
    <row r="189" spans="1:7" ht="36.75" customHeight="1">
      <c r="A189" s="60"/>
      <c r="B189" s="15" t="s">
        <v>15</v>
      </c>
      <c r="C189" s="64" t="s">
        <v>22</v>
      </c>
      <c r="D189" s="67" t="s">
        <v>285</v>
      </c>
      <c r="E189" s="15" t="s">
        <v>73</v>
      </c>
      <c r="F189" s="100" t="s">
        <v>195</v>
      </c>
      <c r="G189" s="65">
        <f>'при.4'!H223</f>
        <v>140.99829</v>
      </c>
    </row>
    <row r="190" spans="1:7" ht="36.75" customHeight="1">
      <c r="A190" s="60"/>
      <c r="B190" s="15" t="s">
        <v>15</v>
      </c>
      <c r="C190" s="64" t="s">
        <v>22</v>
      </c>
      <c r="D190" s="67" t="s">
        <v>201</v>
      </c>
      <c r="E190" s="15"/>
      <c r="F190" s="77" t="s">
        <v>269</v>
      </c>
      <c r="G190" s="65">
        <f>G191</f>
        <v>118.00685</v>
      </c>
    </row>
    <row r="191" spans="1:7" ht="30" customHeight="1">
      <c r="A191" s="60"/>
      <c r="B191" s="15" t="s">
        <v>15</v>
      </c>
      <c r="C191" s="64" t="s">
        <v>22</v>
      </c>
      <c r="D191" s="67" t="s">
        <v>200</v>
      </c>
      <c r="E191" s="15"/>
      <c r="F191" s="42" t="s">
        <v>196</v>
      </c>
      <c r="G191" s="65">
        <f>G192</f>
        <v>118.00685</v>
      </c>
    </row>
    <row r="192" spans="1:7" ht="36.75" customHeight="1">
      <c r="A192" s="60"/>
      <c r="B192" s="15" t="s">
        <v>15</v>
      </c>
      <c r="C192" s="64" t="s">
        <v>22</v>
      </c>
      <c r="D192" s="67" t="s">
        <v>200</v>
      </c>
      <c r="E192" s="15"/>
      <c r="F192" s="102" t="s">
        <v>197</v>
      </c>
      <c r="G192" s="65">
        <f>G193+G195</f>
        <v>118.00685</v>
      </c>
    </row>
    <row r="193" spans="1:7" ht="78" customHeight="1">
      <c r="A193" s="60"/>
      <c r="B193" s="15" t="s">
        <v>15</v>
      </c>
      <c r="C193" s="64" t="s">
        <v>22</v>
      </c>
      <c r="D193" s="67" t="s">
        <v>199</v>
      </c>
      <c r="E193" s="15"/>
      <c r="F193" s="72" t="s">
        <v>53</v>
      </c>
      <c r="G193" s="65">
        <f>G194</f>
        <v>0</v>
      </c>
    </row>
    <row r="194" spans="1:7" ht="33" customHeight="1">
      <c r="A194" s="60"/>
      <c r="B194" s="15" t="s">
        <v>15</v>
      </c>
      <c r="C194" s="64" t="s">
        <v>22</v>
      </c>
      <c r="D194" s="67" t="s">
        <v>199</v>
      </c>
      <c r="E194" s="15" t="s">
        <v>73</v>
      </c>
      <c r="F194" s="100" t="s">
        <v>195</v>
      </c>
      <c r="G194" s="65">
        <f>'при.4'!H228</f>
        <v>0</v>
      </c>
    </row>
    <row r="195" spans="1:7" ht="75" customHeight="1">
      <c r="A195" s="60"/>
      <c r="B195" s="15" t="s">
        <v>15</v>
      </c>
      <c r="C195" s="64" t="s">
        <v>22</v>
      </c>
      <c r="D195" s="67" t="s">
        <v>294</v>
      </c>
      <c r="E195" s="15"/>
      <c r="F195" s="72" t="s">
        <v>53</v>
      </c>
      <c r="G195" s="65">
        <f>G196</f>
        <v>118.00685</v>
      </c>
    </row>
    <row r="196" spans="1:7" ht="30.75" customHeight="1">
      <c r="A196" s="60"/>
      <c r="B196" s="15" t="s">
        <v>15</v>
      </c>
      <c r="C196" s="64" t="s">
        <v>22</v>
      </c>
      <c r="D196" s="67" t="s">
        <v>294</v>
      </c>
      <c r="E196" s="15" t="s">
        <v>73</v>
      </c>
      <c r="F196" s="100" t="s">
        <v>195</v>
      </c>
      <c r="G196" s="65">
        <f>'при.4'!H230</f>
        <v>118.00685</v>
      </c>
    </row>
    <row r="197" spans="1:7" ht="16.5" customHeight="1">
      <c r="A197" s="60"/>
      <c r="B197" s="51" t="s">
        <v>204</v>
      </c>
      <c r="C197" s="51" t="s">
        <v>101</v>
      </c>
      <c r="D197" s="51"/>
      <c r="E197" s="15"/>
      <c r="F197" s="77" t="s">
        <v>203</v>
      </c>
      <c r="G197" s="45">
        <f>G198</f>
        <v>294.44</v>
      </c>
    </row>
    <row r="198" spans="1:7" ht="16.5" customHeight="1">
      <c r="A198" s="60"/>
      <c r="B198" s="47" t="s">
        <v>204</v>
      </c>
      <c r="C198" s="47" t="s">
        <v>56</v>
      </c>
      <c r="D198" s="47"/>
      <c r="E198" s="15"/>
      <c r="F198" s="55" t="s">
        <v>205</v>
      </c>
      <c r="G198" s="48">
        <f>G199</f>
        <v>294.44</v>
      </c>
    </row>
    <row r="199" spans="1:7" ht="15.75" customHeight="1">
      <c r="A199" s="60"/>
      <c r="B199" s="47" t="s">
        <v>204</v>
      </c>
      <c r="C199" s="47" t="s">
        <v>56</v>
      </c>
      <c r="D199" s="47" t="s">
        <v>85</v>
      </c>
      <c r="E199" s="15"/>
      <c r="F199" s="80" t="s">
        <v>36</v>
      </c>
      <c r="G199" s="48">
        <f>G200</f>
        <v>294.44</v>
      </c>
    </row>
    <row r="200" spans="1:7" ht="17.25" customHeight="1">
      <c r="A200" s="60"/>
      <c r="B200" s="47" t="s">
        <v>204</v>
      </c>
      <c r="C200" s="47" t="s">
        <v>56</v>
      </c>
      <c r="D200" s="47" t="s">
        <v>85</v>
      </c>
      <c r="E200" s="15"/>
      <c r="F200" s="80" t="s">
        <v>36</v>
      </c>
      <c r="G200" s="48">
        <f>G202</f>
        <v>294.44</v>
      </c>
    </row>
    <row r="201" spans="1:7" ht="17.25" customHeight="1">
      <c r="A201" s="60"/>
      <c r="B201" s="47" t="s">
        <v>204</v>
      </c>
      <c r="C201" s="47" t="s">
        <v>56</v>
      </c>
      <c r="D201" s="47" t="s">
        <v>85</v>
      </c>
      <c r="E201" s="15"/>
      <c r="F201" s="80" t="s">
        <v>36</v>
      </c>
      <c r="G201" s="48">
        <f>G202</f>
        <v>294.44</v>
      </c>
    </row>
    <row r="202" spans="1:7" ht="42.75" customHeight="1">
      <c r="A202" s="60"/>
      <c r="B202" s="47" t="s">
        <v>204</v>
      </c>
      <c r="C202" s="47" t="s">
        <v>56</v>
      </c>
      <c r="D202" s="47" t="s">
        <v>89</v>
      </c>
      <c r="E202" s="15"/>
      <c r="F202" s="35" t="s">
        <v>155</v>
      </c>
      <c r="G202" s="48">
        <f>G203</f>
        <v>294.44</v>
      </c>
    </row>
    <row r="203" spans="1:7" ht="28.5" customHeight="1">
      <c r="A203" s="60"/>
      <c r="B203" s="47" t="s">
        <v>204</v>
      </c>
      <c r="C203" s="47" t="s">
        <v>56</v>
      </c>
      <c r="D203" s="47" t="s">
        <v>89</v>
      </c>
      <c r="E203" s="15" t="s">
        <v>185</v>
      </c>
      <c r="F203" s="103" t="s">
        <v>206</v>
      </c>
      <c r="G203" s="48">
        <v>294.44</v>
      </c>
    </row>
    <row r="204" spans="1:7" ht="18" customHeight="1">
      <c r="A204" s="60" t="s">
        <v>275</v>
      </c>
      <c r="B204" s="51" t="s">
        <v>43</v>
      </c>
      <c r="C204" s="51" t="s">
        <v>101</v>
      </c>
      <c r="D204" s="51"/>
      <c r="E204" s="60"/>
      <c r="F204" s="148" t="s">
        <v>272</v>
      </c>
      <c r="G204" s="45">
        <f aca="true" t="shared" si="0" ref="G204:G209">G205</f>
        <v>20</v>
      </c>
    </row>
    <row r="205" spans="1:7" ht="28.5" customHeight="1">
      <c r="A205" s="60"/>
      <c r="B205" s="47" t="s">
        <v>43</v>
      </c>
      <c r="C205" s="47" t="s">
        <v>9</v>
      </c>
      <c r="D205" s="47"/>
      <c r="E205" s="15"/>
      <c r="F205" s="149" t="s">
        <v>273</v>
      </c>
      <c r="G205" s="48">
        <f t="shared" si="0"/>
        <v>20</v>
      </c>
    </row>
    <row r="206" spans="1:7" ht="44.25" customHeight="1">
      <c r="A206" s="60"/>
      <c r="B206" s="47" t="s">
        <v>43</v>
      </c>
      <c r="C206" s="47" t="s">
        <v>9</v>
      </c>
      <c r="D206" s="47" t="s">
        <v>147</v>
      </c>
      <c r="E206" s="15"/>
      <c r="F206" s="150" t="s">
        <v>276</v>
      </c>
      <c r="G206" s="48">
        <f t="shared" si="0"/>
        <v>20</v>
      </c>
    </row>
    <row r="207" spans="1:7" ht="47.25" customHeight="1">
      <c r="A207" s="60"/>
      <c r="B207" s="47" t="s">
        <v>43</v>
      </c>
      <c r="C207" s="47" t="s">
        <v>9</v>
      </c>
      <c r="D207" s="47" t="s">
        <v>111</v>
      </c>
      <c r="E207" s="15"/>
      <c r="F207" s="151" t="s">
        <v>277</v>
      </c>
      <c r="G207" s="48">
        <f t="shared" si="0"/>
        <v>20</v>
      </c>
    </row>
    <row r="208" spans="1:7" ht="43.5" customHeight="1">
      <c r="A208" s="60"/>
      <c r="B208" s="47" t="s">
        <v>43</v>
      </c>
      <c r="C208" s="47" t="s">
        <v>9</v>
      </c>
      <c r="D208" s="47" t="s">
        <v>111</v>
      </c>
      <c r="E208" s="15"/>
      <c r="F208" s="152" t="s">
        <v>278</v>
      </c>
      <c r="G208" s="48">
        <f>G209+G211</f>
        <v>20</v>
      </c>
    </row>
    <row r="209" spans="1:7" ht="77.25" customHeight="1" hidden="1">
      <c r="A209" s="60"/>
      <c r="B209" s="47" t="s">
        <v>43</v>
      </c>
      <c r="C209" s="47" t="s">
        <v>9</v>
      </c>
      <c r="D209" s="47" t="s">
        <v>188</v>
      </c>
      <c r="E209" s="15"/>
      <c r="F209" s="72" t="s">
        <v>53</v>
      </c>
      <c r="G209" s="48">
        <f t="shared" si="0"/>
        <v>0</v>
      </c>
    </row>
    <row r="210" spans="1:7" ht="30.75" customHeight="1" hidden="1">
      <c r="A210" s="60"/>
      <c r="B210" s="47" t="s">
        <v>43</v>
      </c>
      <c r="C210" s="47" t="s">
        <v>9</v>
      </c>
      <c r="D210" s="47" t="s">
        <v>188</v>
      </c>
      <c r="E210" s="15" t="s">
        <v>24</v>
      </c>
      <c r="F210" s="55" t="s">
        <v>262</v>
      </c>
      <c r="G210" s="48">
        <f>'при.4'!H244</f>
        <v>0</v>
      </c>
    </row>
    <row r="211" spans="1:7" ht="58.5" customHeight="1">
      <c r="A211" s="60"/>
      <c r="B211" s="47" t="s">
        <v>43</v>
      </c>
      <c r="C211" s="47" t="s">
        <v>9</v>
      </c>
      <c r="D211" s="47" t="s">
        <v>288</v>
      </c>
      <c r="E211" s="15"/>
      <c r="F211" s="72" t="s">
        <v>53</v>
      </c>
      <c r="G211" s="48">
        <f>G212</f>
        <v>20</v>
      </c>
    </row>
    <row r="212" spans="1:7" ht="30.75" customHeight="1">
      <c r="A212" s="60"/>
      <c r="B212" s="47" t="s">
        <v>43</v>
      </c>
      <c r="C212" s="47" t="s">
        <v>9</v>
      </c>
      <c r="D212" s="47" t="s">
        <v>288</v>
      </c>
      <c r="E212" s="15" t="s">
        <v>24</v>
      </c>
      <c r="F212" s="55" t="s">
        <v>262</v>
      </c>
      <c r="G212" s="48">
        <f>'при.4'!H246</f>
        <v>20</v>
      </c>
    </row>
    <row r="213" spans="1:7" ht="14.25">
      <c r="A213" s="87"/>
      <c r="B213" s="87"/>
      <c r="C213" s="87"/>
      <c r="D213" s="87"/>
      <c r="E213" s="87"/>
      <c r="F213" s="88" t="s">
        <v>153</v>
      </c>
      <c r="G213" s="93">
        <f>G175+G14+G67+G75+G88+G121+G164+G197+G204</f>
        <v>48906.91435</v>
      </c>
    </row>
  </sheetData>
  <sheetProtection/>
  <mergeCells count="8">
    <mergeCell ref="F8:G8"/>
    <mergeCell ref="A10:G10"/>
    <mergeCell ref="A1:G1"/>
    <mergeCell ref="F2:G2"/>
    <mergeCell ref="F3:G3"/>
    <mergeCell ref="F4:G4"/>
    <mergeCell ref="F6:G6"/>
    <mergeCell ref="F7:G7"/>
  </mergeCells>
  <printOptions/>
  <pageMargins left="0.39" right="0.2" top="0.31" bottom="0.2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7"/>
  <sheetViews>
    <sheetView zoomScalePageLayoutView="0" workbookViewId="0" topLeftCell="A5">
      <selection activeCell="J15" sqref="J15"/>
    </sheetView>
  </sheetViews>
  <sheetFormatPr defaultColWidth="9.00390625" defaultRowHeight="12.75"/>
  <cols>
    <col min="1" max="1" width="4.00390625" style="0" customWidth="1"/>
    <col min="2" max="2" width="43.75390625" style="0" customWidth="1"/>
    <col min="3" max="3" width="6.25390625" style="0" customWidth="1"/>
    <col min="4" max="4" width="7.125" style="0" customWidth="1"/>
    <col min="5" max="5" width="6.125" style="0" customWidth="1"/>
    <col min="6" max="6" width="12.75390625" style="0" bestFit="1" customWidth="1"/>
    <col min="7" max="7" width="6.00390625" style="0" customWidth="1"/>
    <col min="8" max="8" width="14.875" style="0" customWidth="1"/>
    <col min="11" max="11" width="11.625" style="0" bestFit="1" customWidth="1"/>
    <col min="12" max="12" width="10.625" style="0" bestFit="1" customWidth="1"/>
  </cols>
  <sheetData>
    <row r="1" spans="3:8" ht="15" hidden="1">
      <c r="C1" s="174" t="s">
        <v>171</v>
      </c>
      <c r="D1" s="174"/>
      <c r="E1" s="174"/>
      <c r="F1" s="174"/>
      <c r="G1" s="174"/>
      <c r="H1" s="174"/>
    </row>
    <row r="2" spans="2:8" ht="15" hidden="1">
      <c r="B2" s="174" t="s">
        <v>172</v>
      </c>
      <c r="C2" s="174"/>
      <c r="D2" s="174"/>
      <c r="E2" s="174"/>
      <c r="F2" s="174"/>
      <c r="G2" s="174"/>
      <c r="H2" s="174"/>
    </row>
    <row r="3" spans="2:8" ht="15" hidden="1">
      <c r="B3" s="174" t="s">
        <v>170</v>
      </c>
      <c r="C3" s="174"/>
      <c r="D3" s="174"/>
      <c r="E3" s="174"/>
      <c r="F3" s="174"/>
      <c r="G3" s="174"/>
      <c r="H3" s="174"/>
    </row>
    <row r="4" spans="2:8" ht="15" hidden="1">
      <c r="B4" s="174" t="s">
        <v>173</v>
      </c>
      <c r="C4" s="174"/>
      <c r="D4" s="174"/>
      <c r="E4" s="174"/>
      <c r="F4" s="174"/>
      <c r="G4" s="174"/>
      <c r="H4" s="174"/>
    </row>
    <row r="5" spans="2:8" ht="13.5" customHeight="1">
      <c r="B5" s="89"/>
      <c r="C5" s="174" t="s">
        <v>298</v>
      </c>
      <c r="D5" s="174"/>
      <c r="E5" s="174"/>
      <c r="F5" s="174"/>
      <c r="G5" s="174"/>
      <c r="H5" s="174"/>
    </row>
    <row r="6" spans="2:8" ht="13.5" customHeight="1">
      <c r="B6" s="174" t="s">
        <v>169</v>
      </c>
      <c r="C6" s="174"/>
      <c r="D6" s="174"/>
      <c r="E6" s="174"/>
      <c r="F6" s="174"/>
      <c r="G6" s="174"/>
      <c r="H6" s="174"/>
    </row>
    <row r="7" spans="2:8" ht="13.5" customHeight="1">
      <c r="B7" s="174" t="s">
        <v>263</v>
      </c>
      <c r="C7" s="174"/>
      <c r="D7" s="174"/>
      <c r="E7" s="174"/>
      <c r="F7" s="174"/>
      <c r="G7" s="174"/>
      <c r="H7" s="174"/>
    </row>
    <row r="8" spans="1:8" ht="14.25" customHeight="1">
      <c r="A8" s="174" t="s">
        <v>300</v>
      </c>
      <c r="B8" s="174"/>
      <c r="C8" s="174"/>
      <c r="D8" s="174"/>
      <c r="E8" s="174"/>
      <c r="F8" s="174"/>
      <c r="G8" s="174"/>
      <c r="H8" s="174"/>
    </row>
    <row r="9" spans="1:8" ht="15">
      <c r="A9" s="1"/>
      <c r="B9" s="89"/>
      <c r="C9" s="174" t="s">
        <v>171</v>
      </c>
      <c r="D9" s="174"/>
      <c r="E9" s="174"/>
      <c r="F9" s="174"/>
      <c r="G9" s="174"/>
      <c r="H9" s="174"/>
    </row>
    <row r="10" spans="1:8" ht="15">
      <c r="A10" s="1"/>
      <c r="B10" s="174" t="s">
        <v>169</v>
      </c>
      <c r="C10" s="174"/>
      <c r="D10" s="174"/>
      <c r="E10" s="174"/>
      <c r="F10" s="174"/>
      <c r="G10" s="174"/>
      <c r="H10" s="174"/>
    </row>
    <row r="11" spans="1:8" ht="15">
      <c r="A11" s="1"/>
      <c r="B11" s="174" t="s">
        <v>263</v>
      </c>
      <c r="C11" s="174"/>
      <c r="D11" s="174"/>
      <c r="E11" s="174"/>
      <c r="F11" s="174"/>
      <c r="G11" s="174"/>
      <c r="H11" s="174"/>
    </row>
    <row r="12" spans="1:8" ht="15">
      <c r="A12" s="1"/>
      <c r="B12" s="36"/>
      <c r="C12" s="36"/>
      <c r="D12" s="36"/>
      <c r="E12" s="36"/>
      <c r="F12" s="174" t="s">
        <v>280</v>
      </c>
      <c r="G12" s="174"/>
      <c r="H12" s="174"/>
    </row>
    <row r="13" spans="1:8" ht="15">
      <c r="A13" s="1"/>
      <c r="B13" s="1"/>
      <c r="C13" s="174"/>
      <c r="D13" s="174"/>
      <c r="E13" s="174"/>
      <c r="F13" s="174"/>
      <c r="G13" s="174"/>
      <c r="H13" s="174"/>
    </row>
    <row r="14" spans="1:8" ht="15">
      <c r="A14" s="1"/>
      <c r="B14" s="175" t="s">
        <v>270</v>
      </c>
      <c r="C14" s="175"/>
      <c r="D14" s="175"/>
      <c r="E14" s="175"/>
      <c r="F14" s="175"/>
      <c r="G14" s="175"/>
      <c r="H14" s="175"/>
    </row>
    <row r="15" spans="1:8" ht="15">
      <c r="A15" s="1"/>
      <c r="B15" s="1"/>
      <c r="C15" s="1"/>
      <c r="D15" s="1"/>
      <c r="E15" s="1"/>
      <c r="F15" s="1"/>
      <c r="G15" s="1"/>
      <c r="H15" s="3" t="s">
        <v>27</v>
      </c>
    </row>
    <row r="16" spans="1:8" ht="15">
      <c r="A16" s="176" t="s">
        <v>61</v>
      </c>
      <c r="B16" s="176" t="s">
        <v>31</v>
      </c>
      <c r="C16" s="177" t="s">
        <v>3</v>
      </c>
      <c r="D16" s="177"/>
      <c r="E16" s="177"/>
      <c r="F16" s="177"/>
      <c r="G16" s="177"/>
      <c r="H16" s="176" t="s">
        <v>32</v>
      </c>
    </row>
    <row r="17" spans="1:8" ht="45">
      <c r="A17" s="176"/>
      <c r="B17" s="176"/>
      <c r="C17" s="39" t="s">
        <v>103</v>
      </c>
      <c r="D17" s="39" t="s">
        <v>100</v>
      </c>
      <c r="E17" s="39" t="s">
        <v>99</v>
      </c>
      <c r="F17" s="39" t="s">
        <v>1</v>
      </c>
      <c r="G17" s="39" t="s">
        <v>2</v>
      </c>
      <c r="H17" s="176"/>
    </row>
    <row r="18" spans="1:8" ht="42.75">
      <c r="A18" s="6" t="s">
        <v>62</v>
      </c>
      <c r="B18" s="75" t="s">
        <v>68</v>
      </c>
      <c r="C18" s="43" t="s">
        <v>18</v>
      </c>
      <c r="D18" s="44"/>
      <c r="E18" s="44"/>
      <c r="F18" s="44"/>
      <c r="G18" s="44"/>
      <c r="H18" s="45">
        <f>H19+H79+H87+H100+H140+H198</f>
        <v>42371.90363</v>
      </c>
    </row>
    <row r="19" spans="1:8" ht="15">
      <c r="A19" s="6"/>
      <c r="B19" s="71" t="s">
        <v>34</v>
      </c>
      <c r="C19" s="43" t="s">
        <v>18</v>
      </c>
      <c r="D19" s="43" t="s">
        <v>6</v>
      </c>
      <c r="E19" s="46"/>
      <c r="F19" s="46"/>
      <c r="G19" s="46"/>
      <c r="H19" s="45">
        <f>H20+H27+H39+H45+H33</f>
        <v>13498.003309999998</v>
      </c>
    </row>
    <row r="20" spans="1:8" ht="45">
      <c r="A20" s="26"/>
      <c r="B20" s="72" t="s">
        <v>63</v>
      </c>
      <c r="C20" s="44" t="s">
        <v>18</v>
      </c>
      <c r="D20" s="47" t="s">
        <v>6</v>
      </c>
      <c r="E20" s="47" t="s">
        <v>11</v>
      </c>
      <c r="F20" s="47"/>
      <c r="G20" s="47"/>
      <c r="H20" s="48">
        <f>H21</f>
        <v>2193.428</v>
      </c>
    </row>
    <row r="21" spans="1:8" ht="15">
      <c r="A21" s="26"/>
      <c r="B21" s="76" t="s">
        <v>38</v>
      </c>
      <c r="C21" s="44" t="s">
        <v>18</v>
      </c>
      <c r="D21" s="47" t="s">
        <v>6</v>
      </c>
      <c r="E21" s="47" t="s">
        <v>11</v>
      </c>
      <c r="F21" s="47" t="s">
        <v>85</v>
      </c>
      <c r="G21" s="47"/>
      <c r="H21" s="48">
        <f>H22</f>
        <v>2193.428</v>
      </c>
    </row>
    <row r="22" spans="1:8" ht="15">
      <c r="A22" s="26"/>
      <c r="B22" s="76" t="s">
        <v>38</v>
      </c>
      <c r="C22" s="44" t="s">
        <v>18</v>
      </c>
      <c r="D22" s="47" t="s">
        <v>6</v>
      </c>
      <c r="E22" s="47" t="s">
        <v>11</v>
      </c>
      <c r="F22" s="47" t="s">
        <v>85</v>
      </c>
      <c r="G22" s="47"/>
      <c r="H22" s="48">
        <f>H23</f>
        <v>2193.428</v>
      </c>
    </row>
    <row r="23" spans="1:8" ht="15">
      <c r="A23" s="26"/>
      <c r="B23" s="76" t="s">
        <v>38</v>
      </c>
      <c r="C23" s="44" t="s">
        <v>18</v>
      </c>
      <c r="D23" s="47" t="s">
        <v>6</v>
      </c>
      <c r="E23" s="47" t="s">
        <v>11</v>
      </c>
      <c r="F23" s="47" t="s">
        <v>85</v>
      </c>
      <c r="G23" s="47"/>
      <c r="H23" s="48">
        <f>H24</f>
        <v>2193.428</v>
      </c>
    </row>
    <row r="24" spans="1:8" ht="15">
      <c r="A24" s="26"/>
      <c r="B24" s="76" t="s">
        <v>7</v>
      </c>
      <c r="C24" s="44" t="s">
        <v>18</v>
      </c>
      <c r="D24" s="47" t="s">
        <v>6</v>
      </c>
      <c r="E24" s="47" t="s">
        <v>11</v>
      </c>
      <c r="F24" s="47" t="s">
        <v>86</v>
      </c>
      <c r="G24" s="47"/>
      <c r="H24" s="48">
        <f>H25+H26</f>
        <v>2193.428</v>
      </c>
    </row>
    <row r="25" spans="1:8" ht="90">
      <c r="A25" s="26"/>
      <c r="B25" s="55" t="s">
        <v>37</v>
      </c>
      <c r="C25" s="44" t="s">
        <v>18</v>
      </c>
      <c r="D25" s="47" t="s">
        <v>6</v>
      </c>
      <c r="E25" s="47" t="s">
        <v>11</v>
      </c>
      <c r="F25" s="47" t="s">
        <v>86</v>
      </c>
      <c r="G25" s="47" t="s">
        <v>23</v>
      </c>
      <c r="H25" s="48">
        <f>2075.428+118</f>
        <v>2193.428</v>
      </c>
    </row>
    <row r="26" spans="1:8" ht="30" hidden="1">
      <c r="A26" s="26"/>
      <c r="B26" s="55" t="s">
        <v>40</v>
      </c>
      <c r="C26" s="44" t="s">
        <v>18</v>
      </c>
      <c r="D26" s="47" t="s">
        <v>6</v>
      </c>
      <c r="E26" s="47" t="s">
        <v>11</v>
      </c>
      <c r="F26" s="47" t="s">
        <v>86</v>
      </c>
      <c r="G26" s="47" t="s">
        <v>24</v>
      </c>
      <c r="H26" s="48"/>
    </row>
    <row r="27" spans="1:8" ht="59.25" customHeight="1">
      <c r="A27" s="26"/>
      <c r="B27" s="77" t="s">
        <v>64</v>
      </c>
      <c r="C27" s="43" t="s">
        <v>18</v>
      </c>
      <c r="D27" s="51" t="s">
        <v>6</v>
      </c>
      <c r="E27" s="51" t="s">
        <v>22</v>
      </c>
      <c r="F27" s="51"/>
      <c r="G27" s="51"/>
      <c r="H27" s="45">
        <f>H28</f>
        <v>3645.497</v>
      </c>
    </row>
    <row r="28" spans="1:8" ht="15">
      <c r="A28" s="26"/>
      <c r="B28" s="55" t="s">
        <v>38</v>
      </c>
      <c r="C28" s="44" t="s">
        <v>18</v>
      </c>
      <c r="D28" s="47" t="s">
        <v>6</v>
      </c>
      <c r="E28" s="47" t="s">
        <v>22</v>
      </c>
      <c r="F28" s="47" t="s">
        <v>85</v>
      </c>
      <c r="G28" s="47"/>
      <c r="H28" s="48">
        <f>H31</f>
        <v>3645.497</v>
      </c>
    </row>
    <row r="29" spans="1:8" ht="15">
      <c r="A29" s="26"/>
      <c r="B29" s="55" t="s">
        <v>38</v>
      </c>
      <c r="C29" s="44" t="s">
        <v>18</v>
      </c>
      <c r="D29" s="47" t="s">
        <v>6</v>
      </c>
      <c r="E29" s="47" t="s">
        <v>22</v>
      </c>
      <c r="F29" s="47" t="s">
        <v>85</v>
      </c>
      <c r="G29" s="47"/>
      <c r="H29" s="48">
        <f>H30</f>
        <v>3645.497</v>
      </c>
    </row>
    <row r="30" spans="1:8" ht="15">
      <c r="A30" s="26"/>
      <c r="B30" s="55" t="s">
        <v>38</v>
      </c>
      <c r="C30" s="44" t="s">
        <v>18</v>
      </c>
      <c r="D30" s="47" t="s">
        <v>6</v>
      </c>
      <c r="E30" s="47" t="s">
        <v>22</v>
      </c>
      <c r="F30" s="47" t="s">
        <v>85</v>
      </c>
      <c r="G30" s="47"/>
      <c r="H30" s="48">
        <f>H31</f>
        <v>3645.497</v>
      </c>
    </row>
    <row r="31" spans="1:8" ht="46.5" customHeight="1">
      <c r="A31" s="26"/>
      <c r="B31" s="55" t="s">
        <v>39</v>
      </c>
      <c r="C31" s="44" t="s">
        <v>18</v>
      </c>
      <c r="D31" s="47" t="s">
        <v>6</v>
      </c>
      <c r="E31" s="47" t="s">
        <v>22</v>
      </c>
      <c r="F31" s="47" t="s">
        <v>87</v>
      </c>
      <c r="G31" s="47"/>
      <c r="H31" s="48">
        <f>H32</f>
        <v>3645.497</v>
      </c>
    </row>
    <row r="32" spans="1:8" ht="90">
      <c r="A32" s="26"/>
      <c r="B32" s="55" t="s">
        <v>37</v>
      </c>
      <c r="C32" s="44" t="s">
        <v>18</v>
      </c>
      <c r="D32" s="47" t="s">
        <v>6</v>
      </c>
      <c r="E32" s="47" t="s">
        <v>22</v>
      </c>
      <c r="F32" s="47" t="s">
        <v>87</v>
      </c>
      <c r="G32" s="47" t="s">
        <v>23</v>
      </c>
      <c r="H32" s="48">
        <f>3645.497</f>
        <v>3645.497</v>
      </c>
    </row>
    <row r="33" spans="1:8" ht="28.5" hidden="1">
      <c r="A33" s="26"/>
      <c r="B33" s="69" t="s">
        <v>110</v>
      </c>
      <c r="C33" s="44" t="s">
        <v>18</v>
      </c>
      <c r="D33" s="47" t="s">
        <v>6</v>
      </c>
      <c r="E33" s="47" t="s">
        <v>108</v>
      </c>
      <c r="F33" s="47"/>
      <c r="G33" s="47"/>
      <c r="H33" s="48">
        <f>H34</f>
        <v>0</v>
      </c>
    </row>
    <row r="34" spans="1:8" ht="15" hidden="1">
      <c r="A34" s="26"/>
      <c r="B34" s="76" t="s">
        <v>38</v>
      </c>
      <c r="C34" s="44" t="s">
        <v>18</v>
      </c>
      <c r="D34" s="47" t="s">
        <v>6</v>
      </c>
      <c r="E34" s="47" t="s">
        <v>108</v>
      </c>
      <c r="F34" s="47" t="s">
        <v>85</v>
      </c>
      <c r="G34" s="47"/>
      <c r="H34" s="48">
        <f>H37</f>
        <v>0</v>
      </c>
    </row>
    <row r="35" spans="1:8" ht="15" hidden="1">
      <c r="A35" s="26"/>
      <c r="B35" s="76" t="s">
        <v>38</v>
      </c>
      <c r="C35" s="44" t="s">
        <v>18</v>
      </c>
      <c r="D35" s="47" t="s">
        <v>6</v>
      </c>
      <c r="E35" s="47" t="s">
        <v>108</v>
      </c>
      <c r="F35" s="47" t="s">
        <v>85</v>
      </c>
      <c r="G35" s="47"/>
      <c r="H35" s="48">
        <f>H37</f>
        <v>0</v>
      </c>
    </row>
    <row r="36" spans="1:8" ht="15" hidden="1">
      <c r="A36" s="26"/>
      <c r="B36" s="76" t="s">
        <v>38</v>
      </c>
      <c r="C36" s="44" t="s">
        <v>18</v>
      </c>
      <c r="D36" s="47" t="s">
        <v>6</v>
      </c>
      <c r="E36" s="47" t="s">
        <v>108</v>
      </c>
      <c r="F36" s="47" t="s">
        <v>85</v>
      </c>
      <c r="G36" s="47"/>
      <c r="H36" s="48">
        <f>H37</f>
        <v>0</v>
      </c>
    </row>
    <row r="37" spans="1:8" ht="30" hidden="1">
      <c r="A37" s="26"/>
      <c r="B37" s="70" t="s">
        <v>109</v>
      </c>
      <c r="C37" s="44" t="s">
        <v>18</v>
      </c>
      <c r="D37" s="47" t="s">
        <v>6</v>
      </c>
      <c r="E37" s="47" t="s">
        <v>108</v>
      </c>
      <c r="F37" s="47" t="s">
        <v>88</v>
      </c>
      <c r="G37" s="47"/>
      <c r="H37" s="48">
        <f>H38</f>
        <v>0</v>
      </c>
    </row>
    <row r="38" spans="1:8" ht="30" hidden="1">
      <c r="A38" s="26"/>
      <c r="B38" s="55" t="s">
        <v>40</v>
      </c>
      <c r="C38" s="44" t="s">
        <v>18</v>
      </c>
      <c r="D38" s="47" t="s">
        <v>6</v>
      </c>
      <c r="E38" s="47" t="s">
        <v>108</v>
      </c>
      <c r="F38" s="47" t="s">
        <v>88</v>
      </c>
      <c r="G38" s="47" t="s">
        <v>25</v>
      </c>
      <c r="H38" s="48"/>
    </row>
    <row r="39" spans="1:8" ht="15">
      <c r="A39" s="26"/>
      <c r="B39" s="71" t="s">
        <v>8</v>
      </c>
      <c r="C39" s="44" t="s">
        <v>18</v>
      </c>
      <c r="D39" s="47" t="s">
        <v>6</v>
      </c>
      <c r="E39" s="47" t="s">
        <v>43</v>
      </c>
      <c r="F39" s="47"/>
      <c r="G39" s="47"/>
      <c r="H39" s="45">
        <f>H40</f>
        <v>7.5</v>
      </c>
    </row>
    <row r="40" spans="1:8" ht="15">
      <c r="A40" s="26"/>
      <c r="B40" s="76" t="s">
        <v>36</v>
      </c>
      <c r="C40" s="44" t="s">
        <v>18</v>
      </c>
      <c r="D40" s="47" t="s">
        <v>6</v>
      </c>
      <c r="E40" s="47" t="s">
        <v>43</v>
      </c>
      <c r="F40" s="47" t="s">
        <v>85</v>
      </c>
      <c r="G40" s="47"/>
      <c r="H40" s="48">
        <f>H43</f>
        <v>7.5</v>
      </c>
    </row>
    <row r="41" spans="1:8" ht="15">
      <c r="A41" s="26"/>
      <c r="B41" s="76" t="s">
        <v>36</v>
      </c>
      <c r="C41" s="44" t="s">
        <v>18</v>
      </c>
      <c r="D41" s="47" t="s">
        <v>6</v>
      </c>
      <c r="E41" s="47" t="s">
        <v>43</v>
      </c>
      <c r="F41" s="47" t="s">
        <v>85</v>
      </c>
      <c r="G41" s="47"/>
      <c r="H41" s="48">
        <f>H42</f>
        <v>7.5</v>
      </c>
    </row>
    <row r="42" spans="1:8" ht="15">
      <c r="A42" s="26"/>
      <c r="B42" s="76" t="s">
        <v>36</v>
      </c>
      <c r="C42" s="44" t="s">
        <v>18</v>
      </c>
      <c r="D42" s="47" t="s">
        <v>6</v>
      </c>
      <c r="E42" s="47" t="s">
        <v>43</v>
      </c>
      <c r="F42" s="47" t="s">
        <v>85</v>
      </c>
      <c r="G42" s="47"/>
      <c r="H42" s="48">
        <f>H43</f>
        <v>7.5</v>
      </c>
    </row>
    <row r="43" spans="1:8" ht="15">
      <c r="A43" s="26"/>
      <c r="B43" s="76" t="s">
        <v>44</v>
      </c>
      <c r="C43" s="44" t="s">
        <v>18</v>
      </c>
      <c r="D43" s="47" t="s">
        <v>6</v>
      </c>
      <c r="E43" s="47" t="s">
        <v>43</v>
      </c>
      <c r="F43" s="47" t="s">
        <v>123</v>
      </c>
      <c r="G43" s="47"/>
      <c r="H43" s="48">
        <f>H44</f>
        <v>7.5</v>
      </c>
    </row>
    <row r="44" spans="1:8" ht="15">
      <c r="A44" s="26"/>
      <c r="B44" s="72" t="s">
        <v>41</v>
      </c>
      <c r="C44" s="44" t="s">
        <v>18</v>
      </c>
      <c r="D44" s="47" t="s">
        <v>6</v>
      </c>
      <c r="E44" s="47" t="s">
        <v>43</v>
      </c>
      <c r="F44" s="47" t="s">
        <v>123</v>
      </c>
      <c r="G44" s="47" t="s">
        <v>25</v>
      </c>
      <c r="H44" s="48">
        <v>7.5</v>
      </c>
    </row>
    <row r="45" spans="1:8" ht="15">
      <c r="A45" s="26"/>
      <c r="B45" s="71" t="s">
        <v>12</v>
      </c>
      <c r="C45" s="44" t="s">
        <v>18</v>
      </c>
      <c r="D45" s="47" t="s">
        <v>6</v>
      </c>
      <c r="E45" s="47" t="s">
        <v>45</v>
      </c>
      <c r="F45" s="47"/>
      <c r="G45" s="47"/>
      <c r="H45" s="45">
        <f>H46+H63+H70</f>
        <v>7651.578309999999</v>
      </c>
    </row>
    <row r="46" spans="1:8" ht="15">
      <c r="A46" s="26"/>
      <c r="B46" s="76" t="s">
        <v>46</v>
      </c>
      <c r="C46" s="44" t="s">
        <v>18</v>
      </c>
      <c r="D46" s="47" t="s">
        <v>6</v>
      </c>
      <c r="E46" s="47" t="s">
        <v>45</v>
      </c>
      <c r="F46" s="47" t="s">
        <v>85</v>
      </c>
      <c r="G46" s="47"/>
      <c r="H46" s="48">
        <f>H47</f>
        <v>6419.214459999999</v>
      </c>
    </row>
    <row r="47" spans="1:8" ht="15">
      <c r="A47" s="26"/>
      <c r="B47" s="76" t="s">
        <v>46</v>
      </c>
      <c r="C47" s="44" t="s">
        <v>18</v>
      </c>
      <c r="D47" s="47" t="s">
        <v>6</v>
      </c>
      <c r="E47" s="47" t="s">
        <v>45</v>
      </c>
      <c r="F47" s="47" t="s">
        <v>85</v>
      </c>
      <c r="G47" s="47"/>
      <c r="H47" s="48">
        <f>H48</f>
        <v>6419.214459999999</v>
      </c>
    </row>
    <row r="48" spans="1:8" ht="15">
      <c r="A48" s="26"/>
      <c r="B48" s="76" t="s">
        <v>46</v>
      </c>
      <c r="C48" s="44" t="s">
        <v>18</v>
      </c>
      <c r="D48" s="47" t="s">
        <v>6</v>
      </c>
      <c r="E48" s="47" t="s">
        <v>45</v>
      </c>
      <c r="F48" s="47" t="s">
        <v>85</v>
      </c>
      <c r="G48" s="47"/>
      <c r="H48" s="48">
        <f>H61+H53+H57+H50</f>
        <v>6419.214459999999</v>
      </c>
    </row>
    <row r="49" spans="1:12" ht="60">
      <c r="A49" s="26"/>
      <c r="B49" s="76" t="s">
        <v>47</v>
      </c>
      <c r="C49" s="44" t="s">
        <v>18</v>
      </c>
      <c r="D49" s="47" t="s">
        <v>6</v>
      </c>
      <c r="E49" s="47" t="s">
        <v>45</v>
      </c>
      <c r="F49" s="47" t="s">
        <v>89</v>
      </c>
      <c r="G49" s="47"/>
      <c r="H49" s="48">
        <f>SUM(H50:H52)</f>
        <v>4276.075</v>
      </c>
      <c r="L49" s="141"/>
    </row>
    <row r="50" spans="1:11" ht="90">
      <c r="A50" s="26"/>
      <c r="B50" s="55" t="s">
        <v>37</v>
      </c>
      <c r="C50" s="44" t="s">
        <v>18</v>
      </c>
      <c r="D50" s="47" t="s">
        <v>6</v>
      </c>
      <c r="E50" s="47" t="s">
        <v>45</v>
      </c>
      <c r="F50" s="47" t="s">
        <v>89</v>
      </c>
      <c r="G50" s="47" t="s">
        <v>23</v>
      </c>
      <c r="H50" s="48">
        <f>298.38+3977.695</f>
        <v>4276.075</v>
      </c>
      <c r="K50" s="141"/>
    </row>
    <row r="51" spans="1:8" ht="30" hidden="1">
      <c r="A51" s="26"/>
      <c r="B51" s="55" t="s">
        <v>40</v>
      </c>
      <c r="C51" s="44" t="s">
        <v>18</v>
      </c>
      <c r="D51" s="47" t="s">
        <v>6</v>
      </c>
      <c r="E51" s="47" t="s">
        <v>45</v>
      </c>
      <c r="F51" s="47" t="s">
        <v>89</v>
      </c>
      <c r="G51" s="47" t="s">
        <v>24</v>
      </c>
      <c r="H51" s="48"/>
    </row>
    <row r="52" spans="1:8" ht="30" hidden="1">
      <c r="A52" s="26"/>
      <c r="B52" s="55" t="s">
        <v>40</v>
      </c>
      <c r="C52" s="44" t="s">
        <v>18</v>
      </c>
      <c r="D52" s="47" t="s">
        <v>6</v>
      </c>
      <c r="E52" s="47" t="s">
        <v>45</v>
      </c>
      <c r="F52" s="47" t="s">
        <v>89</v>
      </c>
      <c r="G52" s="47" t="s">
        <v>25</v>
      </c>
      <c r="H52" s="48">
        <f>188.081-188.081</f>
        <v>0</v>
      </c>
    </row>
    <row r="53" spans="1:8" ht="15">
      <c r="A53" s="26"/>
      <c r="B53" s="76" t="s">
        <v>48</v>
      </c>
      <c r="C53" s="44" t="s">
        <v>18</v>
      </c>
      <c r="D53" s="47" t="s">
        <v>6</v>
      </c>
      <c r="E53" s="47" t="s">
        <v>45</v>
      </c>
      <c r="F53" s="47" t="s">
        <v>90</v>
      </c>
      <c r="G53" s="47"/>
      <c r="H53" s="48">
        <f>H54</f>
        <v>2020.83946</v>
      </c>
    </row>
    <row r="54" spans="1:12" ht="45">
      <c r="A54" s="26"/>
      <c r="B54" s="55" t="s">
        <v>262</v>
      </c>
      <c r="C54" s="44" t="s">
        <v>18</v>
      </c>
      <c r="D54" s="47" t="s">
        <v>6</v>
      </c>
      <c r="E54" s="47" t="s">
        <v>45</v>
      </c>
      <c r="F54" s="47" t="s">
        <v>90</v>
      </c>
      <c r="G54" s="47" t="s">
        <v>24</v>
      </c>
      <c r="H54" s="48">
        <v>2020.83946</v>
      </c>
      <c r="L54" s="141"/>
    </row>
    <row r="55" spans="1:8" ht="15" hidden="1">
      <c r="A55" s="26"/>
      <c r="B55" s="55" t="s">
        <v>207</v>
      </c>
      <c r="C55" s="44" t="s">
        <v>18</v>
      </c>
      <c r="D55" s="47" t="s">
        <v>6</v>
      </c>
      <c r="E55" s="47" t="s">
        <v>45</v>
      </c>
      <c r="F55" s="47" t="s">
        <v>212</v>
      </c>
      <c r="G55" s="47"/>
      <c r="H55" s="48">
        <f>H56</f>
        <v>0</v>
      </c>
    </row>
    <row r="56" spans="1:12" ht="30" hidden="1">
      <c r="A56" s="26"/>
      <c r="B56" s="55" t="s">
        <v>40</v>
      </c>
      <c r="C56" s="44" t="s">
        <v>18</v>
      </c>
      <c r="D56" s="47" t="s">
        <v>6</v>
      </c>
      <c r="E56" s="47" t="s">
        <v>45</v>
      </c>
      <c r="F56" s="47" t="s">
        <v>212</v>
      </c>
      <c r="G56" s="47" t="s">
        <v>24</v>
      </c>
      <c r="H56" s="48"/>
      <c r="L56" s="141"/>
    </row>
    <row r="57" spans="1:8" ht="105">
      <c r="A57" s="26"/>
      <c r="B57" s="35" t="s">
        <v>208</v>
      </c>
      <c r="C57" s="44" t="s">
        <v>18</v>
      </c>
      <c r="D57" s="47" t="s">
        <v>6</v>
      </c>
      <c r="E57" s="47" t="s">
        <v>45</v>
      </c>
      <c r="F57" s="47" t="s">
        <v>209</v>
      </c>
      <c r="G57" s="47"/>
      <c r="H57" s="48">
        <f>H58</f>
        <v>100</v>
      </c>
    </row>
    <row r="58" spans="1:8" ht="15">
      <c r="A58" s="26"/>
      <c r="B58" s="101" t="s">
        <v>41</v>
      </c>
      <c r="C58" s="44" t="s">
        <v>18</v>
      </c>
      <c r="D58" s="47" t="s">
        <v>6</v>
      </c>
      <c r="E58" s="47" t="s">
        <v>45</v>
      </c>
      <c r="F58" s="47" t="s">
        <v>209</v>
      </c>
      <c r="G58" s="47" t="s">
        <v>25</v>
      </c>
      <c r="H58" s="48">
        <v>100</v>
      </c>
    </row>
    <row r="59" spans="1:8" ht="30" hidden="1">
      <c r="A59" s="26"/>
      <c r="B59" s="101" t="s">
        <v>257</v>
      </c>
      <c r="C59" s="44" t="s">
        <v>18</v>
      </c>
      <c r="D59" s="47" t="s">
        <v>6</v>
      </c>
      <c r="E59" s="47" t="s">
        <v>45</v>
      </c>
      <c r="F59" s="47" t="s">
        <v>258</v>
      </c>
      <c r="G59" s="47"/>
      <c r="H59" s="48">
        <f>H60</f>
        <v>0</v>
      </c>
    </row>
    <row r="60" spans="1:8" ht="30" hidden="1">
      <c r="A60" s="26"/>
      <c r="B60" s="55" t="s">
        <v>40</v>
      </c>
      <c r="C60" s="44" t="s">
        <v>18</v>
      </c>
      <c r="D60" s="47" t="s">
        <v>6</v>
      </c>
      <c r="E60" s="47" t="s">
        <v>259</v>
      </c>
      <c r="F60" s="47" t="s">
        <v>258</v>
      </c>
      <c r="G60" s="47" t="s">
        <v>24</v>
      </c>
      <c r="H60" s="48"/>
    </row>
    <row r="61" spans="1:8" ht="90">
      <c r="A61" s="26"/>
      <c r="B61" s="72" t="s">
        <v>49</v>
      </c>
      <c r="C61" s="44" t="s">
        <v>18</v>
      </c>
      <c r="D61" s="47" t="s">
        <v>6</v>
      </c>
      <c r="E61" s="47" t="s">
        <v>45</v>
      </c>
      <c r="F61" s="47" t="s">
        <v>91</v>
      </c>
      <c r="G61" s="47"/>
      <c r="H61" s="48">
        <f>H62</f>
        <v>22.3</v>
      </c>
    </row>
    <row r="62" spans="1:8" ht="45">
      <c r="A62" s="26"/>
      <c r="B62" s="55" t="s">
        <v>262</v>
      </c>
      <c r="C62" s="44" t="s">
        <v>18</v>
      </c>
      <c r="D62" s="47" t="s">
        <v>6</v>
      </c>
      <c r="E62" s="47" t="s">
        <v>45</v>
      </c>
      <c r="F62" s="47" t="s">
        <v>91</v>
      </c>
      <c r="G62" s="47" t="s">
        <v>24</v>
      </c>
      <c r="H62" s="48">
        <v>22.3</v>
      </c>
    </row>
    <row r="63" spans="1:8" ht="45">
      <c r="A63" s="26"/>
      <c r="B63" s="74" t="s">
        <v>116</v>
      </c>
      <c r="C63" s="44" t="s">
        <v>18</v>
      </c>
      <c r="D63" s="47" t="s">
        <v>6</v>
      </c>
      <c r="E63" s="47" t="s">
        <v>45</v>
      </c>
      <c r="F63" s="47" t="s">
        <v>117</v>
      </c>
      <c r="G63" s="47"/>
      <c r="H63" s="48">
        <f>H64</f>
        <v>30</v>
      </c>
    </row>
    <row r="64" spans="1:8" ht="47.25" customHeight="1">
      <c r="A64" s="26"/>
      <c r="B64" s="72" t="s">
        <v>122</v>
      </c>
      <c r="C64" s="44" t="s">
        <v>18</v>
      </c>
      <c r="D64" s="47" t="s">
        <v>6</v>
      </c>
      <c r="E64" s="47" t="s">
        <v>45</v>
      </c>
      <c r="F64" s="47" t="s">
        <v>118</v>
      </c>
      <c r="G64" s="47"/>
      <c r="H64" s="48">
        <f>H65</f>
        <v>30</v>
      </c>
    </row>
    <row r="65" spans="1:8" ht="60">
      <c r="A65" s="26"/>
      <c r="B65" s="78" t="s">
        <v>124</v>
      </c>
      <c r="C65" s="44" t="s">
        <v>18</v>
      </c>
      <c r="D65" s="47" t="s">
        <v>6</v>
      </c>
      <c r="E65" s="47" t="s">
        <v>45</v>
      </c>
      <c r="F65" s="47" t="s">
        <v>118</v>
      </c>
      <c r="G65" s="47"/>
      <c r="H65" s="48">
        <f>H66+H68</f>
        <v>30</v>
      </c>
    </row>
    <row r="66" spans="1:8" ht="75" hidden="1">
      <c r="A66" s="26"/>
      <c r="B66" s="72" t="s">
        <v>53</v>
      </c>
      <c r="C66" s="44" t="s">
        <v>18</v>
      </c>
      <c r="D66" s="47" t="s">
        <v>6</v>
      </c>
      <c r="E66" s="47" t="s">
        <v>45</v>
      </c>
      <c r="F66" s="47" t="s">
        <v>107</v>
      </c>
      <c r="G66" s="47"/>
      <c r="H66" s="48">
        <f>H67</f>
        <v>0</v>
      </c>
    </row>
    <row r="67" spans="1:8" ht="45" hidden="1">
      <c r="A67" s="26"/>
      <c r="B67" s="55" t="s">
        <v>262</v>
      </c>
      <c r="C67" s="44" t="s">
        <v>18</v>
      </c>
      <c r="D67" s="47" t="s">
        <v>6</v>
      </c>
      <c r="E67" s="47" t="s">
        <v>45</v>
      </c>
      <c r="F67" s="47" t="s">
        <v>107</v>
      </c>
      <c r="G67" s="47" t="s">
        <v>24</v>
      </c>
      <c r="H67" s="48">
        <v>0</v>
      </c>
    </row>
    <row r="68" spans="1:8" ht="75">
      <c r="A68" s="26"/>
      <c r="B68" s="72" t="s">
        <v>53</v>
      </c>
      <c r="C68" s="44" t="s">
        <v>18</v>
      </c>
      <c r="D68" s="47" t="s">
        <v>6</v>
      </c>
      <c r="E68" s="47" t="s">
        <v>45</v>
      </c>
      <c r="F68" s="47" t="s">
        <v>284</v>
      </c>
      <c r="G68" s="47"/>
      <c r="H68" s="48">
        <f>H69</f>
        <v>30</v>
      </c>
    </row>
    <row r="69" spans="1:8" ht="45">
      <c r="A69" s="26"/>
      <c r="B69" s="55" t="s">
        <v>262</v>
      </c>
      <c r="C69" s="44" t="s">
        <v>18</v>
      </c>
      <c r="D69" s="47" t="s">
        <v>6</v>
      </c>
      <c r="E69" s="47" t="s">
        <v>45</v>
      </c>
      <c r="F69" s="47" t="s">
        <v>284</v>
      </c>
      <c r="G69" s="47" t="s">
        <v>24</v>
      </c>
      <c r="H69" s="48">
        <v>30</v>
      </c>
    </row>
    <row r="70" spans="1:8" ht="63" customHeight="1">
      <c r="A70" s="26"/>
      <c r="B70" s="97" t="s">
        <v>186</v>
      </c>
      <c r="C70" s="44" t="s">
        <v>18</v>
      </c>
      <c r="D70" s="47" t="s">
        <v>6</v>
      </c>
      <c r="E70" s="47" t="s">
        <v>45</v>
      </c>
      <c r="F70" s="47" t="s">
        <v>168</v>
      </c>
      <c r="G70" s="47"/>
      <c r="H70" s="48">
        <f>H71</f>
        <v>1202.36385</v>
      </c>
    </row>
    <row r="71" spans="1:8" ht="47.25">
      <c r="A71" s="26"/>
      <c r="B71" s="98" t="s">
        <v>190</v>
      </c>
      <c r="C71" s="44" t="s">
        <v>18</v>
      </c>
      <c r="D71" s="47" t="s">
        <v>6</v>
      </c>
      <c r="E71" s="47" t="s">
        <v>45</v>
      </c>
      <c r="F71" s="47" t="s">
        <v>167</v>
      </c>
      <c r="G71" s="47"/>
      <c r="H71" s="48">
        <f>H72</f>
        <v>1202.36385</v>
      </c>
    </row>
    <row r="72" spans="1:8" ht="75">
      <c r="A72" s="26"/>
      <c r="B72" s="55" t="s">
        <v>159</v>
      </c>
      <c r="C72" s="44" t="s">
        <v>18</v>
      </c>
      <c r="D72" s="47" t="s">
        <v>6</v>
      </c>
      <c r="E72" s="47" t="s">
        <v>45</v>
      </c>
      <c r="F72" s="47" t="s">
        <v>167</v>
      </c>
      <c r="G72" s="47"/>
      <c r="H72" s="48">
        <f>H73+H76</f>
        <v>1202.36385</v>
      </c>
    </row>
    <row r="73" spans="1:11" ht="75" hidden="1">
      <c r="A73" s="26"/>
      <c r="B73" s="72" t="s">
        <v>53</v>
      </c>
      <c r="C73" s="44" t="s">
        <v>18</v>
      </c>
      <c r="D73" s="47" t="s">
        <v>6</v>
      </c>
      <c r="E73" s="47" t="s">
        <v>45</v>
      </c>
      <c r="F73" s="47" t="s">
        <v>166</v>
      </c>
      <c r="G73" s="47"/>
      <c r="H73" s="48">
        <f>H74+H75</f>
        <v>0</v>
      </c>
      <c r="K73" s="141"/>
    </row>
    <row r="74" spans="1:8" ht="30" hidden="1">
      <c r="A74" s="26"/>
      <c r="B74" s="55" t="s">
        <v>40</v>
      </c>
      <c r="C74" s="44" t="s">
        <v>18</v>
      </c>
      <c r="D74" s="47" t="s">
        <v>6</v>
      </c>
      <c r="E74" s="47" t="s">
        <v>45</v>
      </c>
      <c r="F74" s="47" t="s">
        <v>166</v>
      </c>
      <c r="G74" s="47" t="s">
        <v>24</v>
      </c>
      <c r="H74" s="48">
        <f>31.52428-31.52428</f>
        <v>0</v>
      </c>
    </row>
    <row r="75" spans="1:8" ht="15" hidden="1">
      <c r="A75" s="26"/>
      <c r="B75" s="55" t="s">
        <v>41</v>
      </c>
      <c r="C75" s="44" t="s">
        <v>18</v>
      </c>
      <c r="D75" s="47" t="s">
        <v>6</v>
      </c>
      <c r="E75" s="47" t="s">
        <v>45</v>
      </c>
      <c r="F75" s="47" t="s">
        <v>166</v>
      </c>
      <c r="G75" s="47" t="s">
        <v>25</v>
      </c>
      <c r="H75" s="48">
        <v>0</v>
      </c>
    </row>
    <row r="76" spans="1:8" ht="75">
      <c r="A76" s="26"/>
      <c r="B76" s="72" t="s">
        <v>53</v>
      </c>
      <c r="C76" s="44" t="s">
        <v>18</v>
      </c>
      <c r="D76" s="47" t="s">
        <v>6</v>
      </c>
      <c r="E76" s="47" t="s">
        <v>45</v>
      </c>
      <c r="F76" s="47" t="s">
        <v>286</v>
      </c>
      <c r="G76" s="47"/>
      <c r="H76" s="48">
        <f>H77+H78</f>
        <v>1202.36385</v>
      </c>
    </row>
    <row r="77" spans="1:8" ht="30">
      <c r="A77" s="26"/>
      <c r="B77" s="55" t="s">
        <v>40</v>
      </c>
      <c r="C77" s="44" t="s">
        <v>18</v>
      </c>
      <c r="D77" s="47" t="s">
        <v>6</v>
      </c>
      <c r="E77" s="47" t="s">
        <v>45</v>
      </c>
      <c r="F77" s="47" t="s">
        <v>286</v>
      </c>
      <c r="G77" s="47" t="s">
        <v>24</v>
      </c>
      <c r="H77" s="48">
        <f>904.27257+16.52428-115.454</f>
        <v>805.34285</v>
      </c>
    </row>
    <row r="78" spans="1:8" ht="15">
      <c r="A78" s="26"/>
      <c r="B78" s="55" t="s">
        <v>41</v>
      </c>
      <c r="C78" s="44" t="s">
        <v>18</v>
      </c>
      <c r="D78" s="47" t="s">
        <v>6</v>
      </c>
      <c r="E78" s="47" t="s">
        <v>45</v>
      </c>
      <c r="F78" s="47" t="s">
        <v>286</v>
      </c>
      <c r="G78" s="47" t="s">
        <v>25</v>
      </c>
      <c r="H78" s="48">
        <f>266.567+15+115.454</f>
        <v>397.021</v>
      </c>
    </row>
    <row r="79" spans="1:8" ht="14.25">
      <c r="A79" s="6" t="s">
        <v>74</v>
      </c>
      <c r="B79" s="79" t="s">
        <v>13</v>
      </c>
      <c r="C79" s="43" t="s">
        <v>18</v>
      </c>
      <c r="D79" s="51" t="s">
        <v>11</v>
      </c>
      <c r="E79" s="51" t="s">
        <v>101</v>
      </c>
      <c r="F79" s="51"/>
      <c r="G79" s="51"/>
      <c r="H79" s="45">
        <f>H80</f>
        <v>242.8</v>
      </c>
    </row>
    <row r="80" spans="1:8" ht="15">
      <c r="A80" s="26"/>
      <c r="B80" s="76" t="s">
        <v>70</v>
      </c>
      <c r="C80" s="44" t="s">
        <v>18</v>
      </c>
      <c r="D80" s="47" t="s">
        <v>11</v>
      </c>
      <c r="E80" s="47" t="s">
        <v>16</v>
      </c>
      <c r="F80" s="47"/>
      <c r="G80" s="47"/>
      <c r="H80" s="48">
        <f>H81</f>
        <v>242.8</v>
      </c>
    </row>
    <row r="81" spans="1:8" ht="15">
      <c r="A81" s="26"/>
      <c r="B81" s="76" t="s">
        <v>36</v>
      </c>
      <c r="C81" s="44" t="s">
        <v>18</v>
      </c>
      <c r="D81" s="47" t="s">
        <v>11</v>
      </c>
      <c r="E81" s="47" t="s">
        <v>16</v>
      </c>
      <c r="F81" s="52" t="s">
        <v>85</v>
      </c>
      <c r="G81" s="47"/>
      <c r="H81" s="48">
        <f>H84</f>
        <v>242.8</v>
      </c>
    </row>
    <row r="82" spans="1:8" ht="15">
      <c r="A82" s="26"/>
      <c r="B82" s="76" t="s">
        <v>36</v>
      </c>
      <c r="C82" s="44" t="s">
        <v>18</v>
      </c>
      <c r="D82" s="47" t="s">
        <v>11</v>
      </c>
      <c r="E82" s="47" t="s">
        <v>16</v>
      </c>
      <c r="F82" s="52" t="s">
        <v>85</v>
      </c>
      <c r="G82" s="47"/>
      <c r="H82" s="48">
        <f>H83</f>
        <v>242.8</v>
      </c>
    </row>
    <row r="83" spans="1:8" ht="15">
      <c r="A83" s="26"/>
      <c r="B83" s="76" t="s">
        <v>36</v>
      </c>
      <c r="C83" s="44" t="s">
        <v>18</v>
      </c>
      <c r="D83" s="47" t="s">
        <v>11</v>
      </c>
      <c r="E83" s="47" t="s">
        <v>16</v>
      </c>
      <c r="F83" s="52" t="s">
        <v>85</v>
      </c>
      <c r="G83" s="47"/>
      <c r="H83" s="48">
        <f>H84</f>
        <v>242.8</v>
      </c>
    </row>
    <row r="84" spans="1:8" ht="45">
      <c r="A84" s="26"/>
      <c r="B84" s="76" t="s">
        <v>125</v>
      </c>
      <c r="C84" s="44" t="s">
        <v>18</v>
      </c>
      <c r="D84" s="47" t="s">
        <v>11</v>
      </c>
      <c r="E84" s="47" t="s">
        <v>16</v>
      </c>
      <c r="F84" s="52" t="s">
        <v>92</v>
      </c>
      <c r="G84" s="47"/>
      <c r="H84" s="48">
        <f>H85+H86</f>
        <v>242.8</v>
      </c>
    </row>
    <row r="85" spans="1:8" ht="15">
      <c r="A85" s="26"/>
      <c r="B85" s="76" t="s">
        <v>71</v>
      </c>
      <c r="C85" s="44" t="s">
        <v>18</v>
      </c>
      <c r="D85" s="47" t="s">
        <v>11</v>
      </c>
      <c r="E85" s="47" t="s">
        <v>16</v>
      </c>
      <c r="F85" s="52" t="s">
        <v>92</v>
      </c>
      <c r="G85" s="47" t="s">
        <v>23</v>
      </c>
      <c r="H85" s="48">
        <v>238.3</v>
      </c>
    </row>
    <row r="86" spans="1:8" ht="30">
      <c r="A86" s="26"/>
      <c r="B86" s="55" t="s">
        <v>40</v>
      </c>
      <c r="C86" s="44" t="s">
        <v>18</v>
      </c>
      <c r="D86" s="47" t="s">
        <v>11</v>
      </c>
      <c r="E86" s="47" t="s">
        <v>16</v>
      </c>
      <c r="F86" s="53" t="s">
        <v>92</v>
      </c>
      <c r="G86" s="47" t="s">
        <v>24</v>
      </c>
      <c r="H86" s="48">
        <v>4.5</v>
      </c>
    </row>
    <row r="87" spans="1:8" ht="28.5">
      <c r="A87" s="6" t="s">
        <v>75</v>
      </c>
      <c r="B87" s="71" t="s">
        <v>20</v>
      </c>
      <c r="C87" s="43" t="s">
        <v>18</v>
      </c>
      <c r="D87" s="51" t="s">
        <v>16</v>
      </c>
      <c r="E87" s="51" t="s">
        <v>101</v>
      </c>
      <c r="F87" s="51"/>
      <c r="G87" s="51"/>
      <c r="H87" s="45">
        <f>H94+H88</f>
        <v>28.8</v>
      </c>
    </row>
    <row r="88" spans="1:8" ht="15">
      <c r="A88" s="6"/>
      <c r="B88" s="72" t="s">
        <v>72</v>
      </c>
      <c r="C88" s="44" t="s">
        <v>18</v>
      </c>
      <c r="D88" s="47" t="s">
        <v>16</v>
      </c>
      <c r="E88" s="47" t="s">
        <v>22</v>
      </c>
      <c r="F88" s="51"/>
      <c r="G88" s="51"/>
      <c r="H88" s="48">
        <f>H89</f>
        <v>8.8</v>
      </c>
    </row>
    <row r="89" spans="1:8" ht="15">
      <c r="A89" s="6"/>
      <c r="B89" s="76" t="s">
        <v>36</v>
      </c>
      <c r="C89" s="44" t="s">
        <v>18</v>
      </c>
      <c r="D89" s="47" t="s">
        <v>16</v>
      </c>
      <c r="E89" s="47" t="s">
        <v>22</v>
      </c>
      <c r="F89" s="52" t="s">
        <v>85</v>
      </c>
      <c r="G89" s="51"/>
      <c r="H89" s="48">
        <f>H90</f>
        <v>8.8</v>
      </c>
    </row>
    <row r="90" spans="1:8" ht="15">
      <c r="A90" s="6"/>
      <c r="B90" s="76" t="s">
        <v>36</v>
      </c>
      <c r="C90" s="44" t="s">
        <v>18</v>
      </c>
      <c r="D90" s="47" t="s">
        <v>16</v>
      </c>
      <c r="E90" s="47" t="s">
        <v>22</v>
      </c>
      <c r="F90" s="52" t="s">
        <v>85</v>
      </c>
      <c r="G90" s="51"/>
      <c r="H90" s="48">
        <f>H91</f>
        <v>8.8</v>
      </c>
    </row>
    <row r="91" spans="1:8" ht="15">
      <c r="A91" s="6"/>
      <c r="B91" s="76" t="s">
        <v>36</v>
      </c>
      <c r="C91" s="44" t="s">
        <v>18</v>
      </c>
      <c r="D91" s="47" t="s">
        <v>16</v>
      </c>
      <c r="E91" s="47" t="s">
        <v>22</v>
      </c>
      <c r="F91" s="52" t="s">
        <v>85</v>
      </c>
      <c r="G91" s="51"/>
      <c r="H91" s="48">
        <f>H92</f>
        <v>8.8</v>
      </c>
    </row>
    <row r="92" spans="1:8" ht="30">
      <c r="A92" s="6"/>
      <c r="B92" s="81" t="s">
        <v>148</v>
      </c>
      <c r="C92" s="44" t="s">
        <v>18</v>
      </c>
      <c r="D92" s="47" t="s">
        <v>16</v>
      </c>
      <c r="E92" s="47" t="s">
        <v>22</v>
      </c>
      <c r="F92" s="47" t="s">
        <v>149</v>
      </c>
      <c r="G92" s="51"/>
      <c r="H92" s="48">
        <f>H93</f>
        <v>8.8</v>
      </c>
    </row>
    <row r="93" spans="1:8" ht="45">
      <c r="A93" s="6"/>
      <c r="B93" s="55" t="s">
        <v>262</v>
      </c>
      <c r="C93" s="44" t="s">
        <v>18</v>
      </c>
      <c r="D93" s="47" t="s">
        <v>16</v>
      </c>
      <c r="E93" s="47" t="s">
        <v>22</v>
      </c>
      <c r="F93" s="47" t="s">
        <v>149</v>
      </c>
      <c r="G93" s="47" t="s">
        <v>24</v>
      </c>
      <c r="H93" s="48">
        <v>8.8</v>
      </c>
    </row>
    <row r="94" spans="1:8" ht="15">
      <c r="A94" s="26"/>
      <c r="B94" s="72" t="s">
        <v>261</v>
      </c>
      <c r="C94" s="44" t="s">
        <v>18</v>
      </c>
      <c r="D94" s="47" t="s">
        <v>16</v>
      </c>
      <c r="E94" s="47" t="s">
        <v>50</v>
      </c>
      <c r="F94" s="52"/>
      <c r="G94" s="47"/>
      <c r="H94" s="48">
        <f>H95</f>
        <v>20</v>
      </c>
    </row>
    <row r="95" spans="1:8" ht="15">
      <c r="A95" s="26"/>
      <c r="B95" s="76" t="s">
        <v>38</v>
      </c>
      <c r="C95" s="44" t="s">
        <v>18</v>
      </c>
      <c r="D95" s="47" t="s">
        <v>16</v>
      </c>
      <c r="E95" s="47" t="s">
        <v>50</v>
      </c>
      <c r="F95" s="47" t="s">
        <v>85</v>
      </c>
      <c r="G95" s="47"/>
      <c r="H95" s="48">
        <f>H98</f>
        <v>20</v>
      </c>
    </row>
    <row r="96" spans="1:8" ht="15">
      <c r="A96" s="26"/>
      <c r="B96" s="76" t="s">
        <v>38</v>
      </c>
      <c r="C96" s="44" t="s">
        <v>18</v>
      </c>
      <c r="D96" s="47" t="s">
        <v>16</v>
      </c>
      <c r="E96" s="47" t="s">
        <v>50</v>
      </c>
      <c r="F96" s="47" t="s">
        <v>85</v>
      </c>
      <c r="G96" s="47"/>
      <c r="H96" s="48">
        <f>H97</f>
        <v>20</v>
      </c>
    </row>
    <row r="97" spans="1:8" ht="15">
      <c r="A97" s="26"/>
      <c r="B97" s="76" t="s">
        <v>38</v>
      </c>
      <c r="C97" s="44" t="s">
        <v>18</v>
      </c>
      <c r="D97" s="47" t="s">
        <v>16</v>
      </c>
      <c r="E97" s="47" t="s">
        <v>50</v>
      </c>
      <c r="F97" s="47" t="s">
        <v>85</v>
      </c>
      <c r="G97" s="47"/>
      <c r="H97" s="48">
        <f>H98</f>
        <v>20</v>
      </c>
    </row>
    <row r="98" spans="1:8" ht="45">
      <c r="A98" s="26"/>
      <c r="B98" s="72" t="s">
        <v>51</v>
      </c>
      <c r="C98" s="44" t="s">
        <v>18</v>
      </c>
      <c r="D98" s="47" t="s">
        <v>16</v>
      </c>
      <c r="E98" s="47" t="s">
        <v>50</v>
      </c>
      <c r="F98" s="47" t="s">
        <v>93</v>
      </c>
      <c r="G98" s="47"/>
      <c r="H98" s="48">
        <f>H99</f>
        <v>20</v>
      </c>
    </row>
    <row r="99" spans="1:8" ht="45">
      <c r="A99" s="26"/>
      <c r="B99" s="55" t="s">
        <v>262</v>
      </c>
      <c r="C99" s="44" t="s">
        <v>18</v>
      </c>
      <c r="D99" s="47" t="s">
        <v>16</v>
      </c>
      <c r="E99" s="47" t="s">
        <v>50</v>
      </c>
      <c r="F99" s="47" t="s">
        <v>93</v>
      </c>
      <c r="G99" s="47" t="s">
        <v>24</v>
      </c>
      <c r="H99" s="48">
        <v>20</v>
      </c>
    </row>
    <row r="100" spans="1:8" ht="14.25">
      <c r="A100" s="6">
        <v>4</v>
      </c>
      <c r="B100" s="71" t="s">
        <v>21</v>
      </c>
      <c r="C100" s="43" t="s">
        <v>18</v>
      </c>
      <c r="D100" s="51" t="s">
        <v>22</v>
      </c>
      <c r="E100" s="51" t="s">
        <v>101</v>
      </c>
      <c r="F100" s="51"/>
      <c r="G100" s="51"/>
      <c r="H100" s="45">
        <f>H107+H117+H101</f>
        <v>5097.4202700000005</v>
      </c>
    </row>
    <row r="101" spans="1:8" ht="15" hidden="1">
      <c r="A101" s="6"/>
      <c r="B101" s="72" t="s">
        <v>174</v>
      </c>
      <c r="C101" s="44" t="s">
        <v>18</v>
      </c>
      <c r="D101" s="47" t="s">
        <v>22</v>
      </c>
      <c r="E101" s="47" t="s">
        <v>15</v>
      </c>
      <c r="F101" s="47"/>
      <c r="G101" s="47"/>
      <c r="H101" s="48">
        <f>H102</f>
        <v>0</v>
      </c>
    </row>
    <row r="102" spans="1:8" ht="15" hidden="1">
      <c r="A102" s="6"/>
      <c r="B102" s="76" t="s">
        <v>38</v>
      </c>
      <c r="C102" s="44" t="s">
        <v>18</v>
      </c>
      <c r="D102" s="54" t="s">
        <v>22</v>
      </c>
      <c r="E102" s="54" t="s">
        <v>15</v>
      </c>
      <c r="F102" s="53" t="s">
        <v>85</v>
      </c>
      <c r="G102" s="47"/>
      <c r="H102" s="48">
        <f>H103</f>
        <v>0</v>
      </c>
    </row>
    <row r="103" spans="1:8" ht="15" hidden="1">
      <c r="A103" s="6"/>
      <c r="B103" s="76" t="s">
        <v>38</v>
      </c>
      <c r="C103" s="44" t="s">
        <v>18</v>
      </c>
      <c r="D103" s="54" t="s">
        <v>22</v>
      </c>
      <c r="E103" s="54" t="s">
        <v>15</v>
      </c>
      <c r="F103" s="53" t="s">
        <v>85</v>
      </c>
      <c r="G103" s="47"/>
      <c r="H103" s="48">
        <f>H104</f>
        <v>0</v>
      </c>
    </row>
    <row r="104" spans="1:8" ht="15" hidden="1">
      <c r="A104" s="6"/>
      <c r="B104" s="76" t="s">
        <v>38</v>
      </c>
      <c r="C104" s="44" t="s">
        <v>18</v>
      </c>
      <c r="D104" s="54" t="s">
        <v>22</v>
      </c>
      <c r="E104" s="54" t="s">
        <v>15</v>
      </c>
      <c r="F104" s="53" t="s">
        <v>85</v>
      </c>
      <c r="G104" s="47"/>
      <c r="H104" s="48">
        <f>H105</f>
        <v>0</v>
      </c>
    </row>
    <row r="105" spans="1:8" ht="15" hidden="1">
      <c r="A105" s="6"/>
      <c r="B105" s="76" t="s">
        <v>156</v>
      </c>
      <c r="C105" s="44" t="s">
        <v>18</v>
      </c>
      <c r="D105" s="54" t="s">
        <v>22</v>
      </c>
      <c r="E105" s="54" t="s">
        <v>15</v>
      </c>
      <c r="F105" s="53" t="s">
        <v>175</v>
      </c>
      <c r="G105" s="47"/>
      <c r="H105" s="48">
        <f>H106</f>
        <v>0</v>
      </c>
    </row>
    <row r="106" spans="1:8" ht="30" hidden="1">
      <c r="A106" s="6"/>
      <c r="B106" s="55" t="s">
        <v>40</v>
      </c>
      <c r="C106" s="44"/>
      <c r="D106" s="47" t="s">
        <v>22</v>
      </c>
      <c r="E106" s="47" t="s">
        <v>15</v>
      </c>
      <c r="F106" s="53" t="s">
        <v>175</v>
      </c>
      <c r="G106" s="47" t="s">
        <v>24</v>
      </c>
      <c r="H106" s="48"/>
    </row>
    <row r="107" spans="1:8" ht="15">
      <c r="A107" s="26"/>
      <c r="B107" s="72" t="s">
        <v>52</v>
      </c>
      <c r="C107" s="44" t="s">
        <v>18</v>
      </c>
      <c r="D107" s="47" t="s">
        <v>22</v>
      </c>
      <c r="E107" s="47" t="s">
        <v>50</v>
      </c>
      <c r="F107" s="51"/>
      <c r="G107" s="51"/>
      <c r="H107" s="48">
        <f>H108</f>
        <v>2359.52774</v>
      </c>
    </row>
    <row r="108" spans="1:8" ht="15">
      <c r="A108" s="26"/>
      <c r="B108" s="76" t="s">
        <v>38</v>
      </c>
      <c r="C108" s="44" t="s">
        <v>18</v>
      </c>
      <c r="D108" s="54" t="s">
        <v>22</v>
      </c>
      <c r="E108" s="54" t="s">
        <v>50</v>
      </c>
      <c r="F108" s="53" t="s">
        <v>85</v>
      </c>
      <c r="G108" s="54"/>
      <c r="H108" s="48">
        <f>H111+H113+H115</f>
        <v>2359.52774</v>
      </c>
    </row>
    <row r="109" spans="1:8" ht="15">
      <c r="A109" s="26"/>
      <c r="B109" s="76" t="s">
        <v>38</v>
      </c>
      <c r="C109" s="44" t="s">
        <v>18</v>
      </c>
      <c r="D109" s="54" t="s">
        <v>22</v>
      </c>
      <c r="E109" s="54" t="s">
        <v>50</v>
      </c>
      <c r="F109" s="53" t="s">
        <v>85</v>
      </c>
      <c r="G109" s="54"/>
      <c r="H109" s="48">
        <f>H110</f>
        <v>2359.52774</v>
      </c>
    </row>
    <row r="110" spans="1:8" ht="15">
      <c r="A110" s="26"/>
      <c r="B110" s="76" t="s">
        <v>38</v>
      </c>
      <c r="C110" s="44" t="s">
        <v>18</v>
      </c>
      <c r="D110" s="54" t="s">
        <v>22</v>
      </c>
      <c r="E110" s="54" t="s">
        <v>50</v>
      </c>
      <c r="F110" s="53" t="s">
        <v>85</v>
      </c>
      <c r="G110" s="54"/>
      <c r="H110" s="48">
        <f>H111+H113</f>
        <v>2359.52774</v>
      </c>
    </row>
    <row r="111" spans="1:8" ht="60" customHeight="1" hidden="1">
      <c r="A111" s="26"/>
      <c r="B111" s="72" t="s">
        <v>76</v>
      </c>
      <c r="C111" s="44" t="s">
        <v>18</v>
      </c>
      <c r="D111" s="47" t="s">
        <v>22</v>
      </c>
      <c r="E111" s="47" t="s">
        <v>50</v>
      </c>
      <c r="F111" s="47" t="s">
        <v>94</v>
      </c>
      <c r="G111" s="47"/>
      <c r="H111" s="48">
        <f>H112</f>
        <v>0</v>
      </c>
    </row>
    <row r="112" spans="1:8" ht="30" hidden="1">
      <c r="A112" s="26"/>
      <c r="B112" s="55" t="s">
        <v>40</v>
      </c>
      <c r="C112" s="44" t="s">
        <v>18</v>
      </c>
      <c r="D112" s="47" t="s">
        <v>22</v>
      </c>
      <c r="E112" s="47" t="s">
        <v>50</v>
      </c>
      <c r="F112" s="47" t="s">
        <v>94</v>
      </c>
      <c r="G112" s="47" t="s">
        <v>24</v>
      </c>
      <c r="H112" s="48">
        <v>0</v>
      </c>
    </row>
    <row r="113" spans="1:8" ht="15">
      <c r="A113" s="26"/>
      <c r="B113" s="55" t="s">
        <v>80</v>
      </c>
      <c r="C113" s="44" t="s">
        <v>18</v>
      </c>
      <c r="D113" s="47" t="s">
        <v>22</v>
      </c>
      <c r="E113" s="47" t="s">
        <v>50</v>
      </c>
      <c r="F113" s="47" t="s">
        <v>94</v>
      </c>
      <c r="G113" s="47"/>
      <c r="H113" s="48">
        <f>H114</f>
        <v>2359.52774</v>
      </c>
    </row>
    <row r="114" spans="1:8" ht="45">
      <c r="A114" s="26"/>
      <c r="B114" s="55" t="s">
        <v>262</v>
      </c>
      <c r="C114" s="44" t="s">
        <v>18</v>
      </c>
      <c r="D114" s="47" t="s">
        <v>22</v>
      </c>
      <c r="E114" s="47" t="s">
        <v>50</v>
      </c>
      <c r="F114" s="47" t="s">
        <v>94</v>
      </c>
      <c r="G114" s="47" t="s">
        <v>24</v>
      </c>
      <c r="H114" s="48">
        <f>1012.69+546.83774+800</f>
        <v>2359.52774</v>
      </c>
    </row>
    <row r="115" spans="1:8" ht="30" hidden="1">
      <c r="A115" s="26"/>
      <c r="B115" s="72" t="s">
        <v>126</v>
      </c>
      <c r="C115" s="44" t="s">
        <v>18</v>
      </c>
      <c r="D115" s="47" t="s">
        <v>22</v>
      </c>
      <c r="E115" s="47" t="s">
        <v>50</v>
      </c>
      <c r="F115" s="47" t="s">
        <v>127</v>
      </c>
      <c r="G115" s="47"/>
      <c r="H115" s="48">
        <f>H116</f>
        <v>0</v>
      </c>
    </row>
    <row r="116" spans="1:8" ht="30" hidden="1">
      <c r="A116" s="26"/>
      <c r="B116" s="55" t="s">
        <v>40</v>
      </c>
      <c r="C116" s="44" t="s">
        <v>18</v>
      </c>
      <c r="D116" s="47" t="s">
        <v>22</v>
      </c>
      <c r="E116" s="47" t="s">
        <v>50</v>
      </c>
      <c r="F116" s="47" t="s">
        <v>127</v>
      </c>
      <c r="G116" s="47" t="s">
        <v>24</v>
      </c>
      <c r="H116" s="48"/>
    </row>
    <row r="117" spans="1:8" ht="30">
      <c r="A117" s="26"/>
      <c r="B117" s="72" t="s">
        <v>65</v>
      </c>
      <c r="C117" s="44" t="s">
        <v>18</v>
      </c>
      <c r="D117" s="47" t="s">
        <v>22</v>
      </c>
      <c r="E117" s="47" t="s">
        <v>79</v>
      </c>
      <c r="F117" s="47"/>
      <c r="G117" s="47"/>
      <c r="H117" s="48">
        <f>H118+H131</f>
        <v>2737.89253</v>
      </c>
    </row>
    <row r="118" spans="1:8" ht="93.75" customHeight="1" hidden="1">
      <c r="A118" s="26"/>
      <c r="B118" s="34"/>
      <c r="C118" s="44"/>
      <c r="D118" s="47"/>
      <c r="E118" s="47"/>
      <c r="F118" s="47"/>
      <c r="G118" s="47"/>
      <c r="H118" s="48"/>
    </row>
    <row r="119" ht="15" hidden="1">
      <c r="A119" s="26"/>
    </row>
    <row r="120" ht="15" hidden="1">
      <c r="A120" s="26"/>
    </row>
    <row r="121" ht="15" hidden="1">
      <c r="A121" s="26"/>
    </row>
    <row r="122" ht="15" hidden="1">
      <c r="A122" s="26"/>
    </row>
    <row r="123" ht="15" hidden="1">
      <c r="A123" s="26"/>
    </row>
    <row r="124" ht="75" customHeight="1" hidden="1">
      <c r="A124" s="27"/>
    </row>
    <row r="125" ht="45" customHeight="1" hidden="1">
      <c r="A125" s="27"/>
    </row>
    <row r="126" spans="1:8" ht="75" hidden="1">
      <c r="A126" s="27"/>
      <c r="B126" s="72" t="s">
        <v>131</v>
      </c>
      <c r="C126" s="44" t="s">
        <v>18</v>
      </c>
      <c r="D126" s="47" t="s">
        <v>22</v>
      </c>
      <c r="E126" s="47" t="s">
        <v>79</v>
      </c>
      <c r="F126" s="47" t="s">
        <v>132</v>
      </c>
      <c r="G126" s="47"/>
      <c r="H126" s="48">
        <f>H127+H129</f>
        <v>0</v>
      </c>
    </row>
    <row r="127" spans="1:8" ht="75" hidden="1">
      <c r="A127" s="27"/>
      <c r="B127" s="72" t="s">
        <v>53</v>
      </c>
      <c r="C127" s="44" t="s">
        <v>18</v>
      </c>
      <c r="D127" s="47" t="s">
        <v>22</v>
      </c>
      <c r="E127" s="47" t="s">
        <v>79</v>
      </c>
      <c r="F127" s="47" t="s">
        <v>133</v>
      </c>
      <c r="G127" s="47"/>
      <c r="H127" s="48">
        <f>H128</f>
        <v>0</v>
      </c>
    </row>
    <row r="128" spans="1:8" ht="30" hidden="1">
      <c r="A128" s="27"/>
      <c r="B128" s="55" t="s">
        <v>40</v>
      </c>
      <c r="C128" s="44" t="s">
        <v>18</v>
      </c>
      <c r="D128" s="47" t="s">
        <v>22</v>
      </c>
      <c r="E128" s="47" t="s">
        <v>79</v>
      </c>
      <c r="F128" s="47" t="s">
        <v>133</v>
      </c>
      <c r="G128" s="47" t="s">
        <v>24</v>
      </c>
      <c r="H128" s="48"/>
    </row>
    <row r="129" spans="1:8" ht="75" hidden="1">
      <c r="A129" s="27"/>
      <c r="B129" s="72" t="s">
        <v>53</v>
      </c>
      <c r="C129" s="44" t="s">
        <v>18</v>
      </c>
      <c r="D129" s="47" t="s">
        <v>22</v>
      </c>
      <c r="E129" s="47" t="s">
        <v>79</v>
      </c>
      <c r="F129" s="47" t="s">
        <v>134</v>
      </c>
      <c r="G129" s="47"/>
      <c r="H129" s="48">
        <f>H130</f>
        <v>0</v>
      </c>
    </row>
    <row r="130" spans="1:8" ht="30" hidden="1">
      <c r="A130" s="27"/>
      <c r="B130" s="55" t="s">
        <v>40</v>
      </c>
      <c r="C130" s="44" t="s">
        <v>18</v>
      </c>
      <c r="D130" s="47" t="s">
        <v>22</v>
      </c>
      <c r="E130" s="47" t="s">
        <v>79</v>
      </c>
      <c r="F130" s="47" t="s">
        <v>134</v>
      </c>
      <c r="G130" s="47" t="s">
        <v>24</v>
      </c>
      <c r="H130" s="48"/>
    </row>
    <row r="131" spans="1:8" ht="60">
      <c r="A131" s="27"/>
      <c r="B131" s="95" t="s">
        <v>271</v>
      </c>
      <c r="C131" s="44" t="s">
        <v>18</v>
      </c>
      <c r="D131" s="47" t="s">
        <v>22</v>
      </c>
      <c r="E131" s="47" t="s">
        <v>79</v>
      </c>
      <c r="F131" s="47" t="s">
        <v>119</v>
      </c>
      <c r="G131" s="47"/>
      <c r="H131" s="48">
        <f>H132</f>
        <v>2737.89253</v>
      </c>
    </row>
    <row r="132" spans="1:8" ht="45">
      <c r="A132" s="27"/>
      <c r="B132" s="17" t="s">
        <v>176</v>
      </c>
      <c r="C132" s="44" t="s">
        <v>18</v>
      </c>
      <c r="D132" s="47" t="s">
        <v>22</v>
      </c>
      <c r="E132" s="47" t="s">
        <v>79</v>
      </c>
      <c r="F132" s="47" t="s">
        <v>120</v>
      </c>
      <c r="G132" s="47"/>
      <c r="H132" s="48">
        <f>H133</f>
        <v>2737.89253</v>
      </c>
    </row>
    <row r="133" spans="1:8" ht="45">
      <c r="A133" s="27"/>
      <c r="B133" s="17" t="s">
        <v>177</v>
      </c>
      <c r="C133" s="44" t="s">
        <v>18</v>
      </c>
      <c r="D133" s="47" t="s">
        <v>22</v>
      </c>
      <c r="E133" s="47" t="s">
        <v>79</v>
      </c>
      <c r="F133" s="47" t="s">
        <v>120</v>
      </c>
      <c r="G133" s="47"/>
      <c r="H133" s="48">
        <f>H136+H138+H134</f>
        <v>2737.89253</v>
      </c>
    </row>
    <row r="134" spans="1:8" ht="75">
      <c r="A134" s="27"/>
      <c r="B134" s="72" t="s">
        <v>53</v>
      </c>
      <c r="C134" s="44" t="s">
        <v>18</v>
      </c>
      <c r="D134" s="47" t="s">
        <v>22</v>
      </c>
      <c r="E134" s="47" t="s">
        <v>79</v>
      </c>
      <c r="F134" s="47" t="s">
        <v>287</v>
      </c>
      <c r="G134" s="47"/>
      <c r="H134" s="48">
        <f>H135</f>
        <v>1213.14361</v>
      </c>
    </row>
    <row r="135" spans="1:8" ht="45">
      <c r="A135" s="27"/>
      <c r="B135" s="55" t="s">
        <v>262</v>
      </c>
      <c r="C135" s="44" t="s">
        <v>18</v>
      </c>
      <c r="D135" s="47" t="s">
        <v>22</v>
      </c>
      <c r="E135" s="47" t="s">
        <v>79</v>
      </c>
      <c r="F135" s="47" t="s">
        <v>287</v>
      </c>
      <c r="G135" s="47" t="s">
        <v>24</v>
      </c>
      <c r="H135" s="48">
        <f>810+173.14361+230</f>
        <v>1213.14361</v>
      </c>
    </row>
    <row r="136" spans="1:8" ht="15">
      <c r="A136" s="27"/>
      <c r="B136" s="101" t="s">
        <v>41</v>
      </c>
      <c r="C136" s="44" t="s">
        <v>18</v>
      </c>
      <c r="D136" s="47" t="s">
        <v>22</v>
      </c>
      <c r="E136" s="47" t="s">
        <v>79</v>
      </c>
      <c r="F136" s="47" t="s">
        <v>287</v>
      </c>
      <c r="G136" s="47"/>
      <c r="H136" s="48">
        <f>H137</f>
        <v>1524.74892</v>
      </c>
    </row>
    <row r="137" spans="1:8" ht="45">
      <c r="A137" s="27"/>
      <c r="B137" s="55" t="s">
        <v>262</v>
      </c>
      <c r="C137" s="44" t="s">
        <v>18</v>
      </c>
      <c r="D137" s="47" t="s">
        <v>22</v>
      </c>
      <c r="E137" s="47" t="s">
        <v>79</v>
      </c>
      <c r="F137" s="47" t="s">
        <v>287</v>
      </c>
      <c r="G137" s="47" t="s">
        <v>25</v>
      </c>
      <c r="H137" s="48">
        <v>1524.74892</v>
      </c>
    </row>
    <row r="138" spans="1:8" ht="75" hidden="1">
      <c r="A138" s="27"/>
      <c r="B138" s="72" t="s">
        <v>53</v>
      </c>
      <c r="C138" s="44" t="s">
        <v>18</v>
      </c>
      <c r="D138" s="47" t="s">
        <v>22</v>
      </c>
      <c r="E138" s="47" t="s">
        <v>79</v>
      </c>
      <c r="F138" s="47" t="s">
        <v>105</v>
      </c>
      <c r="G138" s="47"/>
      <c r="H138" s="48">
        <f>H139</f>
        <v>0</v>
      </c>
    </row>
    <row r="139" spans="1:8" ht="15" hidden="1">
      <c r="A139" s="27"/>
      <c r="B139" s="101" t="s">
        <v>41</v>
      </c>
      <c r="C139" s="44" t="s">
        <v>18</v>
      </c>
      <c r="D139" s="47" t="s">
        <v>282</v>
      </c>
      <c r="E139" s="47" t="s">
        <v>283</v>
      </c>
      <c r="F139" s="47" t="s">
        <v>105</v>
      </c>
      <c r="G139" s="47" t="s">
        <v>24</v>
      </c>
      <c r="H139" s="48">
        <f>173.14361-173.14361</f>
        <v>0</v>
      </c>
    </row>
    <row r="140" spans="1:8" ht="15">
      <c r="A140" s="29">
        <v>5</v>
      </c>
      <c r="B140" s="71" t="s">
        <v>0</v>
      </c>
      <c r="C140" s="44" t="s">
        <v>18</v>
      </c>
      <c r="D140" s="51" t="s">
        <v>9</v>
      </c>
      <c r="E140" s="51" t="s">
        <v>101</v>
      </c>
      <c r="F140" s="51"/>
      <c r="G140" s="51"/>
      <c r="H140" s="45">
        <f>SUM(H141+H149+H170)</f>
        <v>23504.88005</v>
      </c>
    </row>
    <row r="141" spans="1:8" ht="15">
      <c r="A141" s="28"/>
      <c r="B141" s="72" t="s">
        <v>10</v>
      </c>
      <c r="C141" s="44" t="s">
        <v>18</v>
      </c>
      <c r="D141" s="47" t="s">
        <v>9</v>
      </c>
      <c r="E141" s="47" t="s">
        <v>6</v>
      </c>
      <c r="F141" s="47"/>
      <c r="G141" s="47"/>
      <c r="H141" s="48">
        <f>H142</f>
        <v>9059.95736</v>
      </c>
    </row>
    <row r="142" spans="1:8" ht="15">
      <c r="A142" s="29"/>
      <c r="B142" s="76" t="s">
        <v>38</v>
      </c>
      <c r="C142" s="44" t="s">
        <v>18</v>
      </c>
      <c r="D142" s="47" t="s">
        <v>9</v>
      </c>
      <c r="E142" s="47" t="s">
        <v>6</v>
      </c>
      <c r="F142" s="47" t="s">
        <v>85</v>
      </c>
      <c r="G142" s="47"/>
      <c r="H142" s="48">
        <f>H145+H147</f>
        <v>9059.95736</v>
      </c>
    </row>
    <row r="143" spans="1:8" ht="15">
      <c r="A143" s="29"/>
      <c r="B143" s="76" t="s">
        <v>38</v>
      </c>
      <c r="C143" s="44" t="s">
        <v>18</v>
      </c>
      <c r="D143" s="47" t="s">
        <v>9</v>
      </c>
      <c r="E143" s="47" t="s">
        <v>6</v>
      </c>
      <c r="F143" s="47" t="s">
        <v>85</v>
      </c>
      <c r="G143" s="47"/>
      <c r="H143" s="48">
        <f>H144</f>
        <v>9059.95736</v>
      </c>
    </row>
    <row r="144" spans="1:8" ht="15">
      <c r="A144" s="29"/>
      <c r="B144" s="76" t="s">
        <v>38</v>
      </c>
      <c r="C144" s="44" t="s">
        <v>18</v>
      </c>
      <c r="D144" s="47" t="s">
        <v>9</v>
      </c>
      <c r="E144" s="47" t="s">
        <v>6</v>
      </c>
      <c r="F144" s="47" t="s">
        <v>85</v>
      </c>
      <c r="G144" s="47"/>
      <c r="H144" s="48">
        <f>H145+H147</f>
        <v>9059.95736</v>
      </c>
    </row>
    <row r="145" spans="1:8" ht="30">
      <c r="A145" s="28"/>
      <c r="B145" s="72" t="s">
        <v>83</v>
      </c>
      <c r="C145" s="44" t="s">
        <v>18</v>
      </c>
      <c r="D145" s="47" t="s">
        <v>9</v>
      </c>
      <c r="E145" s="47" t="s">
        <v>6</v>
      </c>
      <c r="F145" s="47" t="s">
        <v>95</v>
      </c>
      <c r="G145" s="47" t="s">
        <v>66</v>
      </c>
      <c r="H145" s="48">
        <f>H146</f>
        <v>9059.95736</v>
      </c>
    </row>
    <row r="146" spans="1:8" ht="30">
      <c r="A146" s="28"/>
      <c r="B146" s="55" t="s">
        <v>40</v>
      </c>
      <c r="C146" s="44" t="s">
        <v>18</v>
      </c>
      <c r="D146" s="47" t="s">
        <v>9</v>
      </c>
      <c r="E146" s="47" t="s">
        <v>6</v>
      </c>
      <c r="F146" s="47" t="s">
        <v>95</v>
      </c>
      <c r="G146" s="47" t="s">
        <v>24</v>
      </c>
      <c r="H146" s="147">
        <f>9043.0092-17.891+102.07479-236.53597-830.69966+1000</f>
        <v>9059.95736</v>
      </c>
    </row>
    <row r="147" spans="1:8" ht="15" hidden="1">
      <c r="A147" s="28"/>
      <c r="B147" s="35" t="s">
        <v>156</v>
      </c>
      <c r="C147" s="44" t="s">
        <v>18</v>
      </c>
      <c r="D147" s="47" t="s">
        <v>9</v>
      </c>
      <c r="E147" s="47" t="s">
        <v>6</v>
      </c>
      <c r="F147" s="47" t="s">
        <v>175</v>
      </c>
      <c r="G147" s="47"/>
      <c r="H147" s="48">
        <f>H148</f>
        <v>0</v>
      </c>
    </row>
    <row r="148" spans="1:8" ht="30" hidden="1">
      <c r="A148" s="28"/>
      <c r="B148" s="55" t="s">
        <v>40</v>
      </c>
      <c r="C148" s="44" t="s">
        <v>18</v>
      </c>
      <c r="D148" s="47" t="s">
        <v>9</v>
      </c>
      <c r="E148" s="47" t="s">
        <v>6</v>
      </c>
      <c r="F148" s="47" t="s">
        <v>175</v>
      </c>
      <c r="G148" s="47" t="s">
        <v>24</v>
      </c>
      <c r="H148" s="48">
        <v>0</v>
      </c>
    </row>
    <row r="149" spans="1:8" ht="15">
      <c r="A149" s="28"/>
      <c r="B149" s="72" t="s">
        <v>17</v>
      </c>
      <c r="C149" s="44" t="s">
        <v>18</v>
      </c>
      <c r="D149" s="47" t="s">
        <v>9</v>
      </c>
      <c r="E149" s="47" t="s">
        <v>16</v>
      </c>
      <c r="F149" s="47"/>
      <c r="G149" s="47"/>
      <c r="H149" s="48">
        <f>H150+H157</f>
        <v>11269.92303</v>
      </c>
    </row>
    <row r="150" spans="1:8" ht="15">
      <c r="A150" s="30"/>
      <c r="B150" s="76" t="s">
        <v>38</v>
      </c>
      <c r="C150" s="44" t="s">
        <v>18</v>
      </c>
      <c r="D150" s="47" t="s">
        <v>9</v>
      </c>
      <c r="E150" s="47" t="s">
        <v>16</v>
      </c>
      <c r="F150" s="47" t="s">
        <v>85</v>
      </c>
      <c r="G150" s="47"/>
      <c r="H150" s="48">
        <f>H151</f>
        <v>150</v>
      </c>
    </row>
    <row r="151" spans="1:8" ht="15">
      <c r="A151" s="30"/>
      <c r="B151" s="76" t="s">
        <v>38</v>
      </c>
      <c r="C151" s="44" t="s">
        <v>18</v>
      </c>
      <c r="D151" s="47" t="s">
        <v>9</v>
      </c>
      <c r="E151" s="47" t="s">
        <v>16</v>
      </c>
      <c r="F151" s="47" t="s">
        <v>85</v>
      </c>
      <c r="G151" s="47"/>
      <c r="H151" s="48">
        <f>H152</f>
        <v>150</v>
      </c>
    </row>
    <row r="152" spans="1:8" ht="15">
      <c r="A152" s="30"/>
      <c r="B152" s="76" t="s">
        <v>38</v>
      </c>
      <c r="C152" s="44" t="s">
        <v>18</v>
      </c>
      <c r="D152" s="47" t="s">
        <v>9</v>
      </c>
      <c r="E152" s="47" t="s">
        <v>16</v>
      </c>
      <c r="F152" s="47" t="s">
        <v>85</v>
      </c>
      <c r="G152" s="47"/>
      <c r="H152" s="48">
        <f>H153+H155</f>
        <v>150</v>
      </c>
    </row>
    <row r="153" spans="1:8" ht="15">
      <c r="A153" s="30"/>
      <c r="B153" s="76" t="s">
        <v>19</v>
      </c>
      <c r="C153" s="44" t="s">
        <v>18</v>
      </c>
      <c r="D153" s="47" t="s">
        <v>9</v>
      </c>
      <c r="E153" s="47" t="s">
        <v>16</v>
      </c>
      <c r="F153" s="47" t="s">
        <v>96</v>
      </c>
      <c r="G153" s="47"/>
      <c r="H153" s="48">
        <f>H154</f>
        <v>150</v>
      </c>
    </row>
    <row r="154" spans="1:8" ht="45">
      <c r="A154" s="30"/>
      <c r="B154" s="55" t="s">
        <v>262</v>
      </c>
      <c r="C154" s="44" t="s">
        <v>18</v>
      </c>
      <c r="D154" s="47" t="s">
        <v>9</v>
      </c>
      <c r="E154" s="47" t="s">
        <v>16</v>
      </c>
      <c r="F154" s="47" t="s">
        <v>96</v>
      </c>
      <c r="G154" s="47" t="s">
        <v>24</v>
      </c>
      <c r="H154" s="48">
        <v>150</v>
      </c>
    </row>
    <row r="155" spans="1:8" ht="15" hidden="1">
      <c r="A155" s="30"/>
      <c r="B155" s="55" t="s">
        <v>54</v>
      </c>
      <c r="C155" s="44" t="s">
        <v>18</v>
      </c>
      <c r="D155" s="47" t="s">
        <v>9</v>
      </c>
      <c r="E155" s="47" t="s">
        <v>16</v>
      </c>
      <c r="F155" s="47" t="s">
        <v>97</v>
      </c>
      <c r="G155" s="47"/>
      <c r="H155" s="48">
        <f>H156</f>
        <v>0</v>
      </c>
    </row>
    <row r="156" spans="1:8" ht="30" hidden="1">
      <c r="A156" s="30"/>
      <c r="B156" s="55" t="s">
        <v>40</v>
      </c>
      <c r="C156" s="44" t="s">
        <v>18</v>
      </c>
      <c r="D156" s="47" t="s">
        <v>9</v>
      </c>
      <c r="E156" s="47" t="s">
        <v>16</v>
      </c>
      <c r="F156" s="47" t="s">
        <v>97</v>
      </c>
      <c r="G156" s="47" t="s">
        <v>24</v>
      </c>
      <c r="H156" s="48">
        <v>0</v>
      </c>
    </row>
    <row r="157" spans="1:8" ht="30">
      <c r="A157" s="30"/>
      <c r="B157" s="34" t="s">
        <v>178</v>
      </c>
      <c r="C157" s="44" t="s">
        <v>18</v>
      </c>
      <c r="D157" s="47" t="s">
        <v>9</v>
      </c>
      <c r="E157" s="47" t="s">
        <v>16</v>
      </c>
      <c r="F157" s="47" t="s">
        <v>179</v>
      </c>
      <c r="G157" s="47"/>
      <c r="H157" s="48">
        <f>H158</f>
        <v>11119.92303</v>
      </c>
    </row>
    <row r="158" spans="1:8" ht="30">
      <c r="A158" s="30"/>
      <c r="B158" s="72" t="s">
        <v>191</v>
      </c>
      <c r="C158" s="44" t="s">
        <v>18</v>
      </c>
      <c r="D158" s="47" t="s">
        <v>9</v>
      </c>
      <c r="E158" s="47" t="s">
        <v>16</v>
      </c>
      <c r="F158" s="47" t="s">
        <v>181</v>
      </c>
      <c r="G158" s="47"/>
      <c r="H158" s="48">
        <f>H159</f>
        <v>11119.92303</v>
      </c>
    </row>
    <row r="159" spans="1:8" ht="45">
      <c r="A159" s="30"/>
      <c r="B159" s="72" t="s">
        <v>182</v>
      </c>
      <c r="C159" s="44" t="s">
        <v>18</v>
      </c>
      <c r="D159" s="47" t="s">
        <v>9</v>
      </c>
      <c r="E159" s="47" t="s">
        <v>16</v>
      </c>
      <c r="F159" s="47" t="s">
        <v>181</v>
      </c>
      <c r="G159" s="47"/>
      <c r="H159" s="48">
        <f>H162+H166+H160+H168</f>
        <v>11119.92303</v>
      </c>
    </row>
    <row r="160" spans="1:8" ht="75">
      <c r="A160" s="30"/>
      <c r="B160" s="72" t="s">
        <v>53</v>
      </c>
      <c r="C160" s="44" t="s">
        <v>18</v>
      </c>
      <c r="D160" s="47" t="s">
        <v>9</v>
      </c>
      <c r="E160" s="47" t="s">
        <v>16</v>
      </c>
      <c r="F160" s="47" t="s">
        <v>289</v>
      </c>
      <c r="G160" s="47"/>
      <c r="H160" s="48">
        <f>H161</f>
        <v>9119.92303</v>
      </c>
    </row>
    <row r="161" spans="1:8" ht="45">
      <c r="A161" s="30"/>
      <c r="B161" s="55" t="s">
        <v>262</v>
      </c>
      <c r="C161" s="44" t="s">
        <v>18</v>
      </c>
      <c r="D161" s="47" t="s">
        <v>9</v>
      </c>
      <c r="E161" s="47" t="s">
        <v>16</v>
      </c>
      <c r="F161" s="47" t="s">
        <v>289</v>
      </c>
      <c r="G161" s="47" t="s">
        <v>24</v>
      </c>
      <c r="H161" s="48">
        <f>11118.05495+21.86808-230+10-800-1000</f>
        <v>9119.92303</v>
      </c>
    </row>
    <row r="162" spans="1:8" ht="75" hidden="1">
      <c r="A162" s="30"/>
      <c r="B162" s="72" t="s">
        <v>53</v>
      </c>
      <c r="C162" s="44" t="s">
        <v>18</v>
      </c>
      <c r="D162" s="47" t="s">
        <v>9</v>
      </c>
      <c r="E162" s="47" t="s">
        <v>16</v>
      </c>
      <c r="F162" s="47" t="s">
        <v>183</v>
      </c>
      <c r="G162" s="47"/>
      <c r="H162" s="48">
        <f>H163</f>
        <v>0</v>
      </c>
    </row>
    <row r="163" spans="1:8" ht="45" hidden="1">
      <c r="A163" s="30"/>
      <c r="B163" s="55" t="s">
        <v>262</v>
      </c>
      <c r="C163" s="44" t="s">
        <v>18</v>
      </c>
      <c r="D163" s="47" t="s">
        <v>9</v>
      </c>
      <c r="E163" s="47" t="s">
        <v>16</v>
      </c>
      <c r="F163" s="47" t="s">
        <v>183</v>
      </c>
      <c r="G163" s="47" t="s">
        <v>24</v>
      </c>
      <c r="H163" s="48">
        <f>21.86808-21.86808</f>
        <v>0</v>
      </c>
    </row>
    <row r="164" spans="1:8" ht="75" hidden="1">
      <c r="A164" s="30"/>
      <c r="B164" s="72" t="s">
        <v>53</v>
      </c>
      <c r="C164" s="44" t="s">
        <v>18</v>
      </c>
      <c r="D164" s="47" t="s">
        <v>9</v>
      </c>
      <c r="E164" s="47" t="s">
        <v>16</v>
      </c>
      <c r="F164" s="47" t="s">
        <v>184</v>
      </c>
      <c r="G164" s="47"/>
      <c r="H164" s="48">
        <f>H165</f>
        <v>0</v>
      </c>
    </row>
    <row r="165" spans="1:8" ht="30" hidden="1">
      <c r="A165" s="30"/>
      <c r="B165" s="55" t="s">
        <v>40</v>
      </c>
      <c r="C165" s="44" t="s">
        <v>18</v>
      </c>
      <c r="D165" s="47" t="s">
        <v>9</v>
      </c>
      <c r="E165" s="47" t="s">
        <v>16</v>
      </c>
      <c r="F165" s="47" t="s">
        <v>184</v>
      </c>
      <c r="G165" s="47" t="s">
        <v>24</v>
      </c>
      <c r="H165" s="48">
        <v>0</v>
      </c>
    </row>
    <row r="166" spans="1:8" ht="45" hidden="1">
      <c r="A166" s="30"/>
      <c r="B166" s="35" t="s">
        <v>254</v>
      </c>
      <c r="C166" s="44" t="s">
        <v>18</v>
      </c>
      <c r="D166" s="47" t="s">
        <v>9</v>
      </c>
      <c r="E166" s="47" t="s">
        <v>16</v>
      </c>
      <c r="F166" s="47" t="s">
        <v>256</v>
      </c>
      <c r="G166" s="47"/>
      <c r="H166" s="48">
        <f>H167</f>
        <v>0</v>
      </c>
    </row>
    <row r="167" spans="1:8" ht="30" hidden="1">
      <c r="A167" s="30"/>
      <c r="B167" s="55" t="s">
        <v>40</v>
      </c>
      <c r="C167" s="44" t="s">
        <v>18</v>
      </c>
      <c r="D167" s="47" t="s">
        <v>9</v>
      </c>
      <c r="E167" s="47" t="s">
        <v>16</v>
      </c>
      <c r="F167" s="47" t="s">
        <v>256</v>
      </c>
      <c r="G167" s="47" t="s">
        <v>24</v>
      </c>
      <c r="H167" s="48">
        <v>0</v>
      </c>
    </row>
    <row r="168" spans="1:8" ht="45">
      <c r="A168" s="30"/>
      <c r="B168" s="35" t="s">
        <v>254</v>
      </c>
      <c r="C168" s="44" t="s">
        <v>18</v>
      </c>
      <c r="D168" s="47" t="s">
        <v>9</v>
      </c>
      <c r="E168" s="47" t="s">
        <v>16</v>
      </c>
      <c r="F168" s="47" t="s">
        <v>293</v>
      </c>
      <c r="G168" s="47"/>
      <c r="H168" s="48">
        <f>H169</f>
        <v>2000</v>
      </c>
    </row>
    <row r="169" spans="1:8" ht="30">
      <c r="A169" s="30"/>
      <c r="B169" s="55" t="s">
        <v>40</v>
      </c>
      <c r="C169" s="44" t="s">
        <v>18</v>
      </c>
      <c r="D169" s="47" t="s">
        <v>9</v>
      </c>
      <c r="E169" s="47" t="s">
        <v>16</v>
      </c>
      <c r="F169" s="47" t="s">
        <v>293</v>
      </c>
      <c r="G169" s="47" t="s">
        <v>24</v>
      </c>
      <c r="H169" s="48">
        <f>2000</f>
        <v>2000</v>
      </c>
    </row>
    <row r="170" spans="1:8" ht="30">
      <c r="A170" s="30"/>
      <c r="B170" s="55" t="s">
        <v>55</v>
      </c>
      <c r="C170" s="44" t="s">
        <v>18</v>
      </c>
      <c r="D170" s="47" t="s">
        <v>9</v>
      </c>
      <c r="E170" s="47" t="s">
        <v>9</v>
      </c>
      <c r="F170" s="47"/>
      <c r="G170" s="47"/>
      <c r="H170" s="48">
        <f>H174+H176</f>
        <v>3174.9996600000004</v>
      </c>
    </row>
    <row r="171" spans="1:8" ht="15" hidden="1">
      <c r="A171" s="30"/>
      <c r="B171" s="76" t="s">
        <v>38</v>
      </c>
      <c r="C171" s="44" t="s">
        <v>18</v>
      </c>
      <c r="D171" s="47" t="s">
        <v>9</v>
      </c>
      <c r="E171" s="47" t="s">
        <v>9</v>
      </c>
      <c r="F171" s="47" t="s">
        <v>85</v>
      </c>
      <c r="G171" s="47"/>
      <c r="H171" s="48">
        <f>H174</f>
        <v>0</v>
      </c>
    </row>
    <row r="172" spans="1:8" ht="15" hidden="1">
      <c r="A172" s="30"/>
      <c r="B172" s="76" t="s">
        <v>38</v>
      </c>
      <c r="C172" s="44" t="s">
        <v>18</v>
      </c>
      <c r="D172" s="47" t="s">
        <v>9</v>
      </c>
      <c r="E172" s="47" t="s">
        <v>9</v>
      </c>
      <c r="F172" s="47" t="s">
        <v>85</v>
      </c>
      <c r="G172" s="47"/>
      <c r="H172" s="48">
        <f>H173</f>
        <v>0</v>
      </c>
    </row>
    <row r="173" spans="1:8" ht="15" hidden="1">
      <c r="A173" s="30"/>
      <c r="B173" s="76" t="s">
        <v>38</v>
      </c>
      <c r="C173" s="44" t="s">
        <v>18</v>
      </c>
      <c r="D173" s="47" t="s">
        <v>9</v>
      </c>
      <c r="E173" s="47" t="s">
        <v>9</v>
      </c>
      <c r="F173" s="47" t="s">
        <v>85</v>
      </c>
      <c r="G173" s="47"/>
      <c r="H173" s="48">
        <f>H174</f>
        <v>0</v>
      </c>
    </row>
    <row r="174" spans="1:8" ht="60" hidden="1">
      <c r="A174" s="30"/>
      <c r="B174" s="73" t="s">
        <v>84</v>
      </c>
      <c r="C174" s="44" t="s">
        <v>18</v>
      </c>
      <c r="D174" s="47" t="s">
        <v>9</v>
      </c>
      <c r="E174" s="47" t="s">
        <v>9</v>
      </c>
      <c r="F174" s="47" t="s">
        <v>135</v>
      </c>
      <c r="G174" s="47"/>
      <c r="H174" s="48">
        <f>H175</f>
        <v>0</v>
      </c>
    </row>
    <row r="175" spans="1:8" ht="30" hidden="1">
      <c r="A175" s="30"/>
      <c r="B175" s="55" t="s">
        <v>40</v>
      </c>
      <c r="C175" s="44" t="s">
        <v>18</v>
      </c>
      <c r="D175" s="47" t="s">
        <v>9</v>
      </c>
      <c r="E175" s="47" t="s">
        <v>9</v>
      </c>
      <c r="F175" s="47" t="s">
        <v>135</v>
      </c>
      <c r="G175" s="47" t="s">
        <v>23</v>
      </c>
      <c r="H175" s="48">
        <f>12.2-12.2</f>
        <v>0</v>
      </c>
    </row>
    <row r="176" spans="1:8" ht="93" customHeight="1">
      <c r="A176" s="30"/>
      <c r="B176" s="34" t="s">
        <v>266</v>
      </c>
      <c r="C176" s="44" t="s">
        <v>18</v>
      </c>
      <c r="D176" s="47" t="s">
        <v>9</v>
      </c>
      <c r="E176" s="47" t="s">
        <v>9</v>
      </c>
      <c r="F176" s="47" t="s">
        <v>113</v>
      </c>
      <c r="G176" s="47"/>
      <c r="H176" s="48">
        <f>H177+H186</f>
        <v>3174.9996600000004</v>
      </c>
    </row>
    <row r="177" spans="1:8" ht="33" customHeight="1">
      <c r="A177" s="30"/>
      <c r="B177" s="72" t="s">
        <v>78</v>
      </c>
      <c r="C177" s="44" t="s">
        <v>18</v>
      </c>
      <c r="D177" s="47" t="s">
        <v>9</v>
      </c>
      <c r="E177" s="47" t="s">
        <v>9</v>
      </c>
      <c r="F177" s="47" t="s">
        <v>114</v>
      </c>
      <c r="G177" s="47"/>
      <c r="H177" s="48">
        <f>H178+H126</f>
        <v>2344.3</v>
      </c>
    </row>
    <row r="178" spans="1:8" ht="63" customHeight="1">
      <c r="A178" s="30"/>
      <c r="B178" s="72" t="s">
        <v>128</v>
      </c>
      <c r="C178" s="44" t="s">
        <v>18</v>
      </c>
      <c r="D178" s="47" t="s">
        <v>9</v>
      </c>
      <c r="E178" s="47" t="s">
        <v>9</v>
      </c>
      <c r="F178" s="47" t="s">
        <v>114</v>
      </c>
      <c r="G178" s="47"/>
      <c r="H178" s="48">
        <f>H179+H182+H184</f>
        <v>2344.3</v>
      </c>
    </row>
    <row r="179" spans="1:8" ht="78.75" customHeight="1">
      <c r="A179" s="30"/>
      <c r="B179" s="72" t="s">
        <v>53</v>
      </c>
      <c r="C179" s="44" t="s">
        <v>18</v>
      </c>
      <c r="D179" s="47" t="s">
        <v>9</v>
      </c>
      <c r="E179" s="47" t="s">
        <v>9</v>
      </c>
      <c r="F179" s="47" t="s">
        <v>187</v>
      </c>
      <c r="G179" s="47"/>
      <c r="H179" s="48">
        <f>H180+H181</f>
        <v>50</v>
      </c>
    </row>
    <row r="180" spans="1:8" ht="33" customHeight="1" hidden="1">
      <c r="A180" s="30"/>
      <c r="B180" s="55" t="s">
        <v>40</v>
      </c>
      <c r="C180" s="44" t="s">
        <v>18</v>
      </c>
      <c r="D180" s="47" t="s">
        <v>9</v>
      </c>
      <c r="E180" s="47" t="s">
        <v>9</v>
      </c>
      <c r="F180" s="47" t="s">
        <v>129</v>
      </c>
      <c r="G180" s="47" t="s">
        <v>24</v>
      </c>
      <c r="H180" s="48">
        <f>50-50</f>
        <v>0</v>
      </c>
    </row>
    <row r="181" spans="1:8" ht="16.5" customHeight="1">
      <c r="A181" s="30"/>
      <c r="B181" s="101" t="s">
        <v>41</v>
      </c>
      <c r="C181" s="44" t="s">
        <v>18</v>
      </c>
      <c r="D181" s="47" t="s">
        <v>9</v>
      </c>
      <c r="E181" s="47" t="s">
        <v>9</v>
      </c>
      <c r="F181" s="47" t="s">
        <v>187</v>
      </c>
      <c r="G181" s="47" t="s">
        <v>25</v>
      </c>
      <c r="H181" s="48">
        <v>50</v>
      </c>
    </row>
    <row r="182" spans="1:8" ht="78" customHeight="1">
      <c r="A182" s="30"/>
      <c r="B182" s="72" t="s">
        <v>53</v>
      </c>
      <c r="C182" s="44" t="s">
        <v>18</v>
      </c>
      <c r="D182" s="47" t="s">
        <v>9</v>
      </c>
      <c r="E182" s="47" t="s">
        <v>9</v>
      </c>
      <c r="F182" s="47" t="s">
        <v>162</v>
      </c>
      <c r="G182" s="47"/>
      <c r="H182" s="48">
        <f>H183</f>
        <v>2294.3</v>
      </c>
    </row>
    <row r="183" spans="1:8" ht="19.5" customHeight="1">
      <c r="A183" s="30"/>
      <c r="B183" s="101" t="s">
        <v>41</v>
      </c>
      <c r="C183" s="44" t="s">
        <v>18</v>
      </c>
      <c r="D183" s="47" t="s">
        <v>9</v>
      </c>
      <c r="E183" s="47" t="s">
        <v>9</v>
      </c>
      <c r="F183" s="47" t="s">
        <v>162</v>
      </c>
      <c r="G183" s="47" t="s">
        <v>25</v>
      </c>
      <c r="H183" s="48">
        <v>2294.3</v>
      </c>
    </row>
    <row r="184" spans="1:8" ht="45" customHeight="1" hidden="1">
      <c r="A184" s="30"/>
      <c r="B184" s="35" t="s">
        <v>254</v>
      </c>
      <c r="C184" s="44" t="s">
        <v>18</v>
      </c>
      <c r="D184" s="47" t="s">
        <v>9</v>
      </c>
      <c r="E184" s="47" t="s">
        <v>9</v>
      </c>
      <c r="F184" s="47" t="s">
        <v>255</v>
      </c>
      <c r="G184" s="47"/>
      <c r="H184" s="48">
        <f>H185</f>
        <v>0</v>
      </c>
    </row>
    <row r="185" spans="1:8" ht="19.5" customHeight="1" hidden="1">
      <c r="A185" s="30"/>
      <c r="B185" s="101" t="s">
        <v>41</v>
      </c>
      <c r="C185" s="44" t="s">
        <v>18</v>
      </c>
      <c r="D185" s="47" t="s">
        <v>9</v>
      </c>
      <c r="E185" s="47" t="s">
        <v>9</v>
      </c>
      <c r="F185" s="47" t="s">
        <v>255</v>
      </c>
      <c r="G185" s="47" t="s">
        <v>25</v>
      </c>
      <c r="H185" s="48"/>
    </row>
    <row r="186" spans="1:8" ht="30">
      <c r="A186" s="30"/>
      <c r="B186" s="72" t="s">
        <v>211</v>
      </c>
      <c r="C186" s="44" t="s">
        <v>18</v>
      </c>
      <c r="D186" s="47" t="s">
        <v>9</v>
      </c>
      <c r="E186" s="47" t="s">
        <v>9</v>
      </c>
      <c r="F186" s="47" t="s">
        <v>295</v>
      </c>
      <c r="G186" s="47"/>
      <c r="H186" s="48">
        <f>H187</f>
        <v>830.69966</v>
      </c>
    </row>
    <row r="187" spans="1:8" ht="45">
      <c r="A187" s="30"/>
      <c r="B187" s="72" t="s">
        <v>136</v>
      </c>
      <c r="C187" s="44" t="s">
        <v>18</v>
      </c>
      <c r="D187" s="47" t="s">
        <v>9</v>
      </c>
      <c r="E187" s="47" t="s">
        <v>9</v>
      </c>
      <c r="F187" s="47" t="s">
        <v>295</v>
      </c>
      <c r="G187" s="47"/>
      <c r="H187" s="48">
        <f>H188+H190</f>
        <v>830.69966</v>
      </c>
    </row>
    <row r="188" spans="1:8" ht="75">
      <c r="A188" s="30"/>
      <c r="B188" s="72" t="s">
        <v>53</v>
      </c>
      <c r="C188" s="44" t="s">
        <v>18</v>
      </c>
      <c r="D188" s="47" t="s">
        <v>9</v>
      </c>
      <c r="E188" s="47" t="s">
        <v>9</v>
      </c>
      <c r="F188" s="47" t="s">
        <v>296</v>
      </c>
      <c r="G188" s="47"/>
      <c r="H188" s="48">
        <f>H189</f>
        <v>830.69966</v>
      </c>
    </row>
    <row r="189" spans="1:8" ht="15">
      <c r="A189" s="30"/>
      <c r="B189" s="101" t="s">
        <v>41</v>
      </c>
      <c r="C189" s="44" t="s">
        <v>18</v>
      </c>
      <c r="D189" s="47" t="s">
        <v>9</v>
      </c>
      <c r="E189" s="47" t="s">
        <v>9</v>
      </c>
      <c r="F189" s="47" t="s">
        <v>296</v>
      </c>
      <c r="G189" s="47" t="s">
        <v>25</v>
      </c>
      <c r="H189" s="48">
        <v>830.69966</v>
      </c>
    </row>
    <row r="190" spans="1:8" ht="75" hidden="1">
      <c r="A190" s="30"/>
      <c r="B190" s="72" t="s">
        <v>53</v>
      </c>
      <c r="C190" s="44" t="s">
        <v>18</v>
      </c>
      <c r="D190" s="47" t="s">
        <v>9</v>
      </c>
      <c r="E190" s="47" t="s">
        <v>9</v>
      </c>
      <c r="F190" s="47" t="s">
        <v>137</v>
      </c>
      <c r="G190" s="47"/>
      <c r="H190" s="48">
        <f>H191</f>
        <v>0</v>
      </c>
    </row>
    <row r="191" spans="1:8" ht="45" hidden="1">
      <c r="A191" s="30"/>
      <c r="B191" s="55" t="s">
        <v>130</v>
      </c>
      <c r="C191" s="44" t="s">
        <v>18</v>
      </c>
      <c r="D191" s="47" t="s">
        <v>9</v>
      </c>
      <c r="E191" s="47" t="s">
        <v>9</v>
      </c>
      <c r="F191" s="47" t="s">
        <v>137</v>
      </c>
      <c r="G191" s="47" t="s">
        <v>25</v>
      </c>
      <c r="H191" s="48"/>
    </row>
    <row r="192" ht="14.25" hidden="1">
      <c r="A192" s="30"/>
    </row>
    <row r="193" ht="14.25" hidden="1">
      <c r="A193" s="30"/>
    </row>
    <row r="194" ht="14.25" hidden="1">
      <c r="A194" s="30"/>
    </row>
    <row r="195" ht="14.25" hidden="1">
      <c r="A195" s="30"/>
    </row>
    <row r="196" ht="14.25" hidden="1">
      <c r="A196" s="30"/>
    </row>
    <row r="197" ht="14.25" hidden="1">
      <c r="A197" s="30"/>
    </row>
    <row r="198" spans="1:8" ht="15" hidden="1">
      <c r="A198" s="30">
        <v>6</v>
      </c>
      <c r="B198" s="77" t="s">
        <v>57</v>
      </c>
      <c r="C198" s="43" t="s">
        <v>18</v>
      </c>
      <c r="D198" s="51" t="s">
        <v>56</v>
      </c>
      <c r="E198" s="51" t="s">
        <v>101</v>
      </c>
      <c r="F198" s="47"/>
      <c r="G198" s="47"/>
      <c r="H198" s="45">
        <f>H199</f>
        <v>0</v>
      </c>
    </row>
    <row r="199" spans="1:8" ht="30" hidden="1">
      <c r="A199" s="30"/>
      <c r="B199" s="70" t="s">
        <v>138</v>
      </c>
      <c r="C199" s="44" t="s">
        <v>18</v>
      </c>
      <c r="D199" s="47" t="s">
        <v>56</v>
      </c>
      <c r="E199" s="47" t="s">
        <v>9</v>
      </c>
      <c r="F199" s="47"/>
      <c r="G199" s="47"/>
      <c r="H199" s="48">
        <f>H200</f>
        <v>0</v>
      </c>
    </row>
    <row r="200" spans="1:8" ht="45" hidden="1">
      <c r="A200" s="30"/>
      <c r="B200" s="80" t="s">
        <v>139</v>
      </c>
      <c r="C200" s="44" t="s">
        <v>18</v>
      </c>
      <c r="D200" s="47" t="s">
        <v>56</v>
      </c>
      <c r="E200" s="47" t="s">
        <v>9</v>
      </c>
      <c r="F200" s="47" t="s">
        <v>147</v>
      </c>
      <c r="G200" s="47"/>
      <c r="H200" s="48">
        <f>H201</f>
        <v>0</v>
      </c>
    </row>
    <row r="201" spans="1:8" ht="45" hidden="1">
      <c r="A201" s="30"/>
      <c r="B201" s="80" t="s">
        <v>192</v>
      </c>
      <c r="C201" s="44" t="s">
        <v>18</v>
      </c>
      <c r="D201" s="47" t="s">
        <v>56</v>
      </c>
      <c r="E201" s="47" t="s">
        <v>9</v>
      </c>
      <c r="F201" s="47" t="s">
        <v>111</v>
      </c>
      <c r="G201" s="47"/>
      <c r="H201" s="48">
        <f>H202</f>
        <v>0</v>
      </c>
    </row>
    <row r="202" spans="1:8" ht="60" hidden="1">
      <c r="A202" s="30"/>
      <c r="B202" s="80" t="s">
        <v>140</v>
      </c>
      <c r="C202" s="44" t="s">
        <v>18</v>
      </c>
      <c r="D202" s="47" t="s">
        <v>56</v>
      </c>
      <c r="E202" s="47" t="s">
        <v>9</v>
      </c>
      <c r="F202" s="47" t="s">
        <v>111</v>
      </c>
      <c r="G202" s="47"/>
      <c r="H202" s="48">
        <f>H207+H205</f>
        <v>0</v>
      </c>
    </row>
    <row r="203" spans="1:8" ht="75" hidden="1">
      <c r="A203" s="30"/>
      <c r="B203" s="72" t="s">
        <v>53</v>
      </c>
      <c r="C203" s="44" t="s">
        <v>18</v>
      </c>
      <c r="D203" s="47" t="s">
        <v>56</v>
      </c>
      <c r="E203" s="47" t="s">
        <v>9</v>
      </c>
      <c r="F203" s="47" t="s">
        <v>141</v>
      </c>
      <c r="G203" s="47"/>
      <c r="H203" s="48">
        <f>H204</f>
        <v>0</v>
      </c>
    </row>
    <row r="204" spans="1:8" ht="30" hidden="1">
      <c r="A204" s="30"/>
      <c r="B204" s="55" t="s">
        <v>40</v>
      </c>
      <c r="C204" s="44" t="s">
        <v>18</v>
      </c>
      <c r="D204" s="47" t="s">
        <v>56</v>
      </c>
      <c r="E204" s="47" t="s">
        <v>9</v>
      </c>
      <c r="F204" s="47" t="s">
        <v>141</v>
      </c>
      <c r="G204" s="47" t="s">
        <v>24</v>
      </c>
      <c r="H204" s="48"/>
    </row>
    <row r="205" spans="1:8" ht="75" hidden="1">
      <c r="A205" s="30"/>
      <c r="B205" s="72" t="s">
        <v>53</v>
      </c>
      <c r="C205" s="44" t="s">
        <v>18</v>
      </c>
      <c r="D205" s="47" t="s">
        <v>56</v>
      </c>
      <c r="E205" s="47" t="s">
        <v>9</v>
      </c>
      <c r="F205" s="47" t="s">
        <v>188</v>
      </c>
      <c r="G205" s="47"/>
      <c r="H205" s="48">
        <f>H206</f>
        <v>0</v>
      </c>
    </row>
    <row r="206" spans="1:8" ht="45" hidden="1">
      <c r="A206" s="30"/>
      <c r="B206" s="55" t="s">
        <v>262</v>
      </c>
      <c r="C206" s="44" t="s">
        <v>18</v>
      </c>
      <c r="D206" s="47" t="s">
        <v>56</v>
      </c>
      <c r="E206" s="47" t="s">
        <v>9</v>
      </c>
      <c r="F206" s="47" t="s">
        <v>188</v>
      </c>
      <c r="G206" s="47" t="s">
        <v>24</v>
      </c>
      <c r="H206" s="48"/>
    </row>
    <row r="207" spans="1:8" ht="75" hidden="1">
      <c r="A207" s="30"/>
      <c r="B207" s="72" t="s">
        <v>53</v>
      </c>
      <c r="C207" s="44" t="s">
        <v>18</v>
      </c>
      <c r="D207" s="47" t="s">
        <v>56</v>
      </c>
      <c r="E207" s="47" t="s">
        <v>9</v>
      </c>
      <c r="F207" s="47" t="s">
        <v>106</v>
      </c>
      <c r="G207" s="47"/>
      <c r="H207" s="48">
        <f>H208</f>
        <v>0</v>
      </c>
    </row>
    <row r="208" spans="1:8" ht="30" hidden="1">
      <c r="A208" s="30"/>
      <c r="B208" s="55" t="s">
        <v>40</v>
      </c>
      <c r="C208" s="44" t="s">
        <v>18</v>
      </c>
      <c r="D208" s="47" t="s">
        <v>56</v>
      </c>
      <c r="E208" s="47" t="s">
        <v>9</v>
      </c>
      <c r="F208" s="47" t="s">
        <v>106</v>
      </c>
      <c r="G208" s="47" t="s">
        <v>24</v>
      </c>
      <c r="H208" s="48"/>
    </row>
    <row r="209" spans="1:8" ht="14.25">
      <c r="A209" s="29">
        <v>7</v>
      </c>
      <c r="B209" s="71" t="s">
        <v>58</v>
      </c>
      <c r="C209" s="43" t="s">
        <v>18</v>
      </c>
      <c r="D209" s="51" t="s">
        <v>15</v>
      </c>
      <c r="E209" s="51" t="s">
        <v>101</v>
      </c>
      <c r="F209" s="51"/>
      <c r="G209" s="51"/>
      <c r="H209" s="45">
        <f>H210+H216</f>
        <v>6220.57072</v>
      </c>
    </row>
    <row r="210" spans="1:8" ht="15">
      <c r="A210" s="28"/>
      <c r="B210" s="72" t="s">
        <v>14</v>
      </c>
      <c r="C210" s="44" t="s">
        <v>18</v>
      </c>
      <c r="D210" s="47" t="s">
        <v>15</v>
      </c>
      <c r="E210" s="47" t="s">
        <v>6</v>
      </c>
      <c r="F210" s="47"/>
      <c r="G210" s="47"/>
      <c r="H210" s="48">
        <f>H211</f>
        <v>5961.5655799999995</v>
      </c>
    </row>
    <row r="211" spans="1:8" ht="15">
      <c r="A211" s="28"/>
      <c r="B211" s="80" t="s">
        <v>36</v>
      </c>
      <c r="C211" s="44" t="s">
        <v>18</v>
      </c>
      <c r="D211" s="47" t="s">
        <v>15</v>
      </c>
      <c r="E211" s="47" t="s">
        <v>6</v>
      </c>
      <c r="F211" s="47" t="s">
        <v>85</v>
      </c>
      <c r="G211" s="47"/>
      <c r="H211" s="48">
        <f>H214</f>
        <v>5961.5655799999995</v>
      </c>
    </row>
    <row r="212" spans="1:8" ht="15">
      <c r="A212" s="28"/>
      <c r="B212" s="80" t="s">
        <v>36</v>
      </c>
      <c r="C212" s="44" t="s">
        <v>18</v>
      </c>
      <c r="D212" s="47" t="s">
        <v>15</v>
      </c>
      <c r="E212" s="47" t="s">
        <v>6</v>
      </c>
      <c r="F212" s="47" t="s">
        <v>85</v>
      </c>
      <c r="G212" s="47"/>
      <c r="H212" s="48">
        <f>H214</f>
        <v>5961.5655799999995</v>
      </c>
    </row>
    <row r="213" spans="1:8" ht="15">
      <c r="A213" s="28"/>
      <c r="B213" s="80" t="s">
        <v>36</v>
      </c>
      <c r="C213" s="44" t="s">
        <v>18</v>
      </c>
      <c r="D213" s="47" t="s">
        <v>15</v>
      </c>
      <c r="E213" s="47" t="s">
        <v>6</v>
      </c>
      <c r="F213" s="47" t="s">
        <v>85</v>
      </c>
      <c r="G213" s="47"/>
      <c r="H213" s="48">
        <f>H214</f>
        <v>5961.5655799999995</v>
      </c>
    </row>
    <row r="214" spans="1:8" ht="60">
      <c r="A214" s="28"/>
      <c r="B214" s="80" t="s">
        <v>59</v>
      </c>
      <c r="C214" s="44" t="s">
        <v>18</v>
      </c>
      <c r="D214" s="47" t="s">
        <v>15</v>
      </c>
      <c r="E214" s="47" t="s">
        <v>6</v>
      </c>
      <c r="F214" s="47" t="s">
        <v>98</v>
      </c>
      <c r="G214" s="47"/>
      <c r="H214" s="48">
        <f>H215</f>
        <v>5961.5655799999995</v>
      </c>
    </row>
    <row r="215" spans="1:8" ht="45">
      <c r="A215" s="28"/>
      <c r="B215" s="100" t="s">
        <v>195</v>
      </c>
      <c r="C215" s="44" t="s">
        <v>18</v>
      </c>
      <c r="D215" s="47" t="s">
        <v>15</v>
      </c>
      <c r="E215" s="47" t="s">
        <v>6</v>
      </c>
      <c r="F215" s="47" t="s">
        <v>98</v>
      </c>
      <c r="G215" s="57" t="s">
        <v>73</v>
      </c>
      <c r="H215" s="48">
        <f>5923.17458+17.891+20.5</f>
        <v>5961.5655799999995</v>
      </c>
    </row>
    <row r="216" spans="1:8" ht="30">
      <c r="A216" s="28"/>
      <c r="B216" s="33" t="s">
        <v>157</v>
      </c>
      <c r="C216" s="44" t="s">
        <v>18</v>
      </c>
      <c r="D216" s="47" t="s">
        <v>15</v>
      </c>
      <c r="E216" s="47" t="s">
        <v>22</v>
      </c>
      <c r="F216" s="47"/>
      <c r="G216" s="57"/>
      <c r="H216" s="48">
        <f>H217+H224</f>
        <v>259.00514</v>
      </c>
    </row>
    <row r="217" spans="1:8" ht="57">
      <c r="A217" s="28"/>
      <c r="B217" s="77" t="s">
        <v>267</v>
      </c>
      <c r="C217" s="44" t="s">
        <v>18</v>
      </c>
      <c r="D217" s="47" t="s">
        <v>15</v>
      </c>
      <c r="E217" s="47" t="s">
        <v>22</v>
      </c>
      <c r="F217" s="47" t="s">
        <v>160</v>
      </c>
      <c r="G217" s="57"/>
      <c r="H217" s="48">
        <f>H218</f>
        <v>140.99829</v>
      </c>
    </row>
    <row r="218" spans="1:8" ht="60">
      <c r="A218" s="28"/>
      <c r="B218" s="72" t="s">
        <v>193</v>
      </c>
      <c r="C218" s="44" t="s">
        <v>18</v>
      </c>
      <c r="D218" s="47" t="s">
        <v>15</v>
      </c>
      <c r="E218" s="47" t="s">
        <v>22</v>
      </c>
      <c r="F218" s="47" t="s">
        <v>112</v>
      </c>
      <c r="G218" s="47"/>
      <c r="H218" s="48">
        <f>H219</f>
        <v>140.99829</v>
      </c>
    </row>
    <row r="219" spans="1:8" ht="75">
      <c r="A219" s="6"/>
      <c r="B219" s="74" t="s">
        <v>154</v>
      </c>
      <c r="C219" s="44" t="s">
        <v>18</v>
      </c>
      <c r="D219" s="47" t="s">
        <v>15</v>
      </c>
      <c r="E219" s="47" t="s">
        <v>22</v>
      </c>
      <c r="F219" s="47" t="s">
        <v>112</v>
      </c>
      <c r="G219" s="44"/>
      <c r="H219" s="48">
        <f>H220+H222</f>
        <v>140.99829</v>
      </c>
    </row>
    <row r="220" spans="1:8" ht="75" hidden="1">
      <c r="A220" s="28"/>
      <c r="B220" s="72" t="s">
        <v>53</v>
      </c>
      <c r="C220" s="44" t="s">
        <v>18</v>
      </c>
      <c r="D220" s="47" t="s">
        <v>15</v>
      </c>
      <c r="E220" s="47" t="s">
        <v>22</v>
      </c>
      <c r="F220" s="47" t="s">
        <v>189</v>
      </c>
      <c r="G220" s="47"/>
      <c r="H220" s="48">
        <f>H221</f>
        <v>0</v>
      </c>
    </row>
    <row r="221" spans="1:8" ht="45" hidden="1">
      <c r="A221" s="28"/>
      <c r="B221" s="100" t="s">
        <v>195</v>
      </c>
      <c r="C221" s="44" t="s">
        <v>18</v>
      </c>
      <c r="D221" s="47" t="s">
        <v>15</v>
      </c>
      <c r="E221" s="47" t="s">
        <v>22</v>
      </c>
      <c r="F221" s="47" t="s">
        <v>189</v>
      </c>
      <c r="G221" s="47" t="s">
        <v>73</v>
      </c>
      <c r="H221" s="48">
        <v>0</v>
      </c>
    </row>
    <row r="222" spans="1:8" ht="75">
      <c r="A222" s="28">
        <v>8</v>
      </c>
      <c r="B222" s="72" t="s">
        <v>53</v>
      </c>
      <c r="C222" s="44" t="s">
        <v>18</v>
      </c>
      <c r="D222" s="47" t="s">
        <v>15</v>
      </c>
      <c r="E222" s="47" t="s">
        <v>22</v>
      </c>
      <c r="F222" s="47" t="s">
        <v>285</v>
      </c>
      <c r="G222" s="51"/>
      <c r="H222" s="48">
        <f>H223</f>
        <v>140.99829</v>
      </c>
    </row>
    <row r="223" spans="1:8" ht="45">
      <c r="A223" s="28"/>
      <c r="B223" s="100" t="s">
        <v>195</v>
      </c>
      <c r="C223" s="44" t="s">
        <v>18</v>
      </c>
      <c r="D223" s="47" t="s">
        <v>15</v>
      </c>
      <c r="E223" s="47" t="s">
        <v>22</v>
      </c>
      <c r="F223" s="47" t="s">
        <v>285</v>
      </c>
      <c r="G223" s="47" t="s">
        <v>73</v>
      </c>
      <c r="H223" s="48">
        <f>53+87.5+0.49829</f>
        <v>140.99829</v>
      </c>
    </row>
    <row r="224" spans="1:8" ht="42.75">
      <c r="A224" s="28"/>
      <c r="B224" s="77" t="s">
        <v>269</v>
      </c>
      <c r="C224" s="99">
        <v>931</v>
      </c>
      <c r="D224" s="47" t="s">
        <v>15</v>
      </c>
      <c r="E224" s="47" t="s">
        <v>22</v>
      </c>
      <c r="F224" s="47" t="s">
        <v>201</v>
      </c>
      <c r="G224" s="47"/>
      <c r="H224" s="48">
        <f>H225</f>
        <v>118.00685</v>
      </c>
    </row>
    <row r="225" spans="1:8" ht="30">
      <c r="A225" s="28"/>
      <c r="B225" s="42" t="s">
        <v>202</v>
      </c>
      <c r="C225" s="99">
        <v>931</v>
      </c>
      <c r="D225" s="47" t="s">
        <v>15</v>
      </c>
      <c r="E225" s="47" t="s">
        <v>22</v>
      </c>
      <c r="F225" s="47" t="s">
        <v>200</v>
      </c>
      <c r="G225" s="47"/>
      <c r="H225" s="48">
        <f>H226</f>
        <v>118.00685</v>
      </c>
    </row>
    <row r="226" spans="1:8" ht="45">
      <c r="A226" s="28"/>
      <c r="B226" s="102" t="s">
        <v>197</v>
      </c>
      <c r="C226" s="99">
        <v>931</v>
      </c>
      <c r="D226" s="47" t="s">
        <v>15</v>
      </c>
      <c r="E226" s="47" t="s">
        <v>22</v>
      </c>
      <c r="F226" s="47" t="s">
        <v>200</v>
      </c>
      <c r="G226" s="47"/>
      <c r="H226" s="48">
        <f>H227+H229</f>
        <v>118.00685</v>
      </c>
    </row>
    <row r="227" spans="1:8" ht="75">
      <c r="A227" s="28"/>
      <c r="B227" s="72" t="s">
        <v>53</v>
      </c>
      <c r="C227" s="99">
        <v>931</v>
      </c>
      <c r="D227" s="47" t="s">
        <v>15</v>
      </c>
      <c r="E227" s="47" t="s">
        <v>22</v>
      </c>
      <c r="F227" s="47" t="s">
        <v>199</v>
      </c>
      <c r="G227" s="47"/>
      <c r="H227" s="48">
        <f>H228</f>
        <v>0</v>
      </c>
    </row>
    <row r="228" spans="1:8" ht="45">
      <c r="A228" s="28"/>
      <c r="B228" s="100" t="s">
        <v>195</v>
      </c>
      <c r="C228" s="99">
        <v>931</v>
      </c>
      <c r="D228" s="47" t="s">
        <v>15</v>
      </c>
      <c r="E228" s="47" t="s">
        <v>22</v>
      </c>
      <c r="F228" s="47" t="s">
        <v>199</v>
      </c>
      <c r="G228" s="47" t="s">
        <v>73</v>
      </c>
      <c r="H228" s="48">
        <f>30-30</f>
        <v>0</v>
      </c>
    </row>
    <row r="229" spans="1:8" ht="75">
      <c r="A229" s="28"/>
      <c r="B229" s="72" t="s">
        <v>53</v>
      </c>
      <c r="C229" s="99">
        <v>931</v>
      </c>
      <c r="D229" s="47" t="s">
        <v>15</v>
      </c>
      <c r="E229" s="47" t="s">
        <v>22</v>
      </c>
      <c r="F229" s="47" t="s">
        <v>294</v>
      </c>
      <c r="G229" s="47"/>
      <c r="H229" s="48">
        <f>H230</f>
        <v>118.00685</v>
      </c>
    </row>
    <row r="230" spans="1:8" ht="45">
      <c r="A230" s="28"/>
      <c r="B230" s="100" t="s">
        <v>195</v>
      </c>
      <c r="C230" s="99">
        <v>931</v>
      </c>
      <c r="D230" s="47" t="s">
        <v>15</v>
      </c>
      <c r="E230" s="47" t="s">
        <v>22</v>
      </c>
      <c r="F230" s="47" t="s">
        <v>294</v>
      </c>
      <c r="G230" s="47" t="s">
        <v>73</v>
      </c>
      <c r="H230" s="48">
        <f>88.50514+30-0.49829</f>
        <v>118.00685</v>
      </c>
    </row>
    <row r="231" spans="1:8" ht="15">
      <c r="A231" s="28">
        <v>8</v>
      </c>
      <c r="B231" s="77" t="s">
        <v>203</v>
      </c>
      <c r="C231" s="43" t="s">
        <v>18</v>
      </c>
      <c r="D231" s="51" t="s">
        <v>204</v>
      </c>
      <c r="E231" s="51" t="s">
        <v>101</v>
      </c>
      <c r="F231" s="51"/>
      <c r="G231" s="51"/>
      <c r="H231" s="45">
        <f>H232</f>
        <v>294.44</v>
      </c>
    </row>
    <row r="232" spans="1:8" ht="30">
      <c r="A232" s="28"/>
      <c r="B232" s="55" t="s">
        <v>205</v>
      </c>
      <c r="C232" s="44" t="s">
        <v>18</v>
      </c>
      <c r="D232" s="47" t="s">
        <v>204</v>
      </c>
      <c r="E232" s="47" t="s">
        <v>56</v>
      </c>
      <c r="F232" s="47"/>
      <c r="G232" s="47"/>
      <c r="H232" s="48">
        <f>H233</f>
        <v>294.44</v>
      </c>
    </row>
    <row r="233" spans="1:8" ht="15">
      <c r="A233" s="28"/>
      <c r="B233" s="80" t="s">
        <v>36</v>
      </c>
      <c r="C233" s="44" t="s">
        <v>18</v>
      </c>
      <c r="D233" s="47" t="s">
        <v>204</v>
      </c>
      <c r="E233" s="47" t="s">
        <v>56</v>
      </c>
      <c r="F233" s="47" t="s">
        <v>85</v>
      </c>
      <c r="G233" s="47"/>
      <c r="H233" s="48">
        <f>H234</f>
        <v>294.44</v>
      </c>
    </row>
    <row r="234" spans="1:8" ht="15">
      <c r="A234" s="28"/>
      <c r="B234" s="80" t="s">
        <v>36</v>
      </c>
      <c r="C234" s="44" t="s">
        <v>18</v>
      </c>
      <c r="D234" s="47" t="s">
        <v>204</v>
      </c>
      <c r="E234" s="47" t="s">
        <v>56</v>
      </c>
      <c r="F234" s="47" t="s">
        <v>85</v>
      </c>
      <c r="G234" s="47"/>
      <c r="H234" s="48">
        <f>H236</f>
        <v>294.44</v>
      </c>
    </row>
    <row r="235" spans="1:8" ht="15">
      <c r="A235" s="28"/>
      <c r="B235" s="80" t="s">
        <v>36</v>
      </c>
      <c r="C235" s="44" t="s">
        <v>18</v>
      </c>
      <c r="D235" s="47" t="s">
        <v>204</v>
      </c>
      <c r="E235" s="47" t="s">
        <v>56</v>
      </c>
      <c r="F235" s="47" t="s">
        <v>85</v>
      </c>
      <c r="G235" s="47"/>
      <c r="H235" s="48">
        <f>H236</f>
        <v>294.44</v>
      </c>
    </row>
    <row r="236" spans="1:8" ht="60">
      <c r="A236" s="28"/>
      <c r="B236" s="35" t="s">
        <v>155</v>
      </c>
      <c r="C236" s="44" t="s">
        <v>18</v>
      </c>
      <c r="D236" s="47" t="s">
        <v>204</v>
      </c>
      <c r="E236" s="47" t="s">
        <v>56</v>
      </c>
      <c r="F236" s="47" t="s">
        <v>89</v>
      </c>
      <c r="G236" s="47"/>
      <c r="H236" s="48">
        <f>H237</f>
        <v>294.44</v>
      </c>
    </row>
    <row r="237" spans="1:8" ht="30">
      <c r="A237" s="28"/>
      <c r="B237" s="103" t="s">
        <v>206</v>
      </c>
      <c r="C237" s="99">
        <v>931</v>
      </c>
      <c r="D237" s="47" t="s">
        <v>204</v>
      </c>
      <c r="E237" s="47" t="s">
        <v>56</v>
      </c>
      <c r="F237" s="47" t="s">
        <v>89</v>
      </c>
      <c r="G237" s="47" t="s">
        <v>185</v>
      </c>
      <c r="H237" s="48">
        <v>294.44</v>
      </c>
    </row>
    <row r="238" spans="1:8" ht="14.25">
      <c r="A238" s="29">
        <v>8</v>
      </c>
      <c r="B238" s="145" t="s">
        <v>272</v>
      </c>
      <c r="C238" s="146">
        <v>931</v>
      </c>
      <c r="D238" s="51" t="s">
        <v>43</v>
      </c>
      <c r="E238" s="51" t="s">
        <v>101</v>
      </c>
      <c r="F238" s="51"/>
      <c r="G238" s="51"/>
      <c r="H238" s="45">
        <f aca="true" t="shared" si="0" ref="H238:H243">H239</f>
        <v>20</v>
      </c>
    </row>
    <row r="239" spans="1:8" ht="30">
      <c r="A239" s="28"/>
      <c r="B239" s="103" t="s">
        <v>273</v>
      </c>
      <c r="C239" s="99">
        <v>931</v>
      </c>
      <c r="D239" s="47" t="s">
        <v>43</v>
      </c>
      <c r="E239" s="47" t="s">
        <v>9</v>
      </c>
      <c r="F239" s="47"/>
      <c r="G239" s="47"/>
      <c r="H239" s="48">
        <f t="shared" si="0"/>
        <v>20</v>
      </c>
    </row>
    <row r="240" spans="1:8" ht="47.25" customHeight="1">
      <c r="A240" s="28"/>
      <c r="B240" s="150" t="s">
        <v>276</v>
      </c>
      <c r="C240" s="99">
        <v>931</v>
      </c>
      <c r="D240" s="47" t="s">
        <v>43</v>
      </c>
      <c r="E240" s="47" t="s">
        <v>9</v>
      </c>
      <c r="F240" s="47" t="s">
        <v>147</v>
      </c>
      <c r="G240" s="47"/>
      <c r="H240" s="48">
        <f t="shared" si="0"/>
        <v>20</v>
      </c>
    </row>
    <row r="241" spans="1:8" ht="45">
      <c r="A241" s="28"/>
      <c r="B241" s="151" t="s">
        <v>277</v>
      </c>
      <c r="C241" s="99">
        <v>931</v>
      </c>
      <c r="D241" s="47" t="s">
        <v>43</v>
      </c>
      <c r="E241" s="47" t="s">
        <v>9</v>
      </c>
      <c r="F241" s="47" t="s">
        <v>111</v>
      </c>
      <c r="G241" s="47"/>
      <c r="H241" s="48">
        <f t="shared" si="0"/>
        <v>20</v>
      </c>
    </row>
    <row r="242" spans="1:8" ht="45">
      <c r="A242" s="28"/>
      <c r="B242" s="152" t="s">
        <v>278</v>
      </c>
      <c r="C242" s="99">
        <v>931</v>
      </c>
      <c r="D242" s="47" t="s">
        <v>43</v>
      </c>
      <c r="E242" s="47" t="s">
        <v>9</v>
      </c>
      <c r="F242" s="47" t="s">
        <v>111</v>
      </c>
      <c r="G242" s="47"/>
      <c r="H242" s="48">
        <f>H243+H245</f>
        <v>20</v>
      </c>
    </row>
    <row r="243" spans="1:8" ht="75" hidden="1">
      <c r="A243" s="28"/>
      <c r="B243" s="72" t="s">
        <v>53</v>
      </c>
      <c r="C243" s="99">
        <v>931</v>
      </c>
      <c r="D243" s="47" t="s">
        <v>43</v>
      </c>
      <c r="E243" s="47" t="s">
        <v>9</v>
      </c>
      <c r="F243" s="47" t="s">
        <v>188</v>
      </c>
      <c r="G243" s="47"/>
      <c r="H243" s="48">
        <f t="shared" si="0"/>
        <v>0</v>
      </c>
    </row>
    <row r="244" spans="1:8" ht="45" hidden="1">
      <c r="A244" s="28"/>
      <c r="B244" s="55" t="s">
        <v>262</v>
      </c>
      <c r="C244" s="99">
        <v>931</v>
      </c>
      <c r="D244" s="47" t="s">
        <v>43</v>
      </c>
      <c r="E244" s="47" t="s">
        <v>9</v>
      </c>
      <c r="F244" s="47" t="s">
        <v>188</v>
      </c>
      <c r="G244" s="47" t="s">
        <v>24</v>
      </c>
      <c r="H244" s="48">
        <f>10-10</f>
        <v>0</v>
      </c>
    </row>
    <row r="245" spans="1:8" ht="75">
      <c r="A245" s="28"/>
      <c r="B245" s="72" t="s">
        <v>53</v>
      </c>
      <c r="C245" s="99">
        <v>931</v>
      </c>
      <c r="D245" s="47" t="s">
        <v>43</v>
      </c>
      <c r="E245" s="47" t="s">
        <v>9</v>
      </c>
      <c r="F245" s="47" t="s">
        <v>288</v>
      </c>
      <c r="G245" s="47"/>
      <c r="H245" s="48">
        <f>H246</f>
        <v>20</v>
      </c>
    </row>
    <row r="246" spans="1:8" ht="45">
      <c r="A246" s="28"/>
      <c r="B246" s="55" t="s">
        <v>262</v>
      </c>
      <c r="C246" s="99">
        <v>931</v>
      </c>
      <c r="D246" s="47" t="s">
        <v>43</v>
      </c>
      <c r="E246" s="47" t="s">
        <v>9</v>
      </c>
      <c r="F246" s="47" t="s">
        <v>288</v>
      </c>
      <c r="G246" s="47" t="s">
        <v>24</v>
      </c>
      <c r="H246" s="48">
        <v>20</v>
      </c>
    </row>
    <row r="247" spans="1:8" ht="15">
      <c r="A247" s="28"/>
      <c r="B247" s="58" t="s">
        <v>67</v>
      </c>
      <c r="C247" s="30"/>
      <c r="D247" s="47"/>
      <c r="E247" s="47"/>
      <c r="F247" s="47"/>
      <c r="G247" s="30"/>
      <c r="H247" s="45">
        <f>H18+H209+H231+H238</f>
        <v>48906.91435000001</v>
      </c>
    </row>
  </sheetData>
  <sheetProtection/>
  <mergeCells count="18">
    <mergeCell ref="B11:H11"/>
    <mergeCell ref="F12:H12"/>
    <mergeCell ref="A8:H8"/>
    <mergeCell ref="C13:H13"/>
    <mergeCell ref="B14:H14"/>
    <mergeCell ref="A16:A17"/>
    <mergeCell ref="B16:B17"/>
    <mergeCell ref="C16:G16"/>
    <mergeCell ref="H16:H17"/>
    <mergeCell ref="C1:H1"/>
    <mergeCell ref="B2:H2"/>
    <mergeCell ref="B3:H3"/>
    <mergeCell ref="B4:H4"/>
    <mergeCell ref="C9:H9"/>
    <mergeCell ref="B10:H10"/>
    <mergeCell ref="C5:H5"/>
    <mergeCell ref="B6:H6"/>
    <mergeCell ref="B7:H7"/>
  </mergeCells>
  <printOptions/>
  <pageMargins left="0.28" right="0.2" top="0.3" bottom="0.29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2D17D3"/>
  </sheetPr>
  <dimension ref="A1:H77"/>
  <sheetViews>
    <sheetView zoomScale="95" zoomScaleNormal="95" zoomScalePageLayoutView="0" workbookViewId="0" topLeftCell="A8">
      <selection activeCell="C12" sqref="C12:H12"/>
    </sheetView>
  </sheetViews>
  <sheetFormatPr defaultColWidth="9.00390625" defaultRowHeight="12.75"/>
  <cols>
    <col min="1" max="1" width="5.125" style="0" customWidth="1"/>
    <col min="2" max="2" width="7.625" style="0" hidden="1" customWidth="1"/>
    <col min="3" max="3" width="46.25390625" style="0" customWidth="1"/>
    <col min="5" max="5" width="10.625" style="0" customWidth="1"/>
    <col min="6" max="6" width="15.875" style="0" customWidth="1"/>
    <col min="8" max="8" width="13.375" style="0" customWidth="1"/>
  </cols>
  <sheetData>
    <row r="1" spans="1:8" ht="15" hidden="1">
      <c r="A1" s="105"/>
      <c r="B1" s="105"/>
      <c r="C1" s="105"/>
      <c r="D1" s="193"/>
      <c r="E1" s="193"/>
      <c r="F1" s="193"/>
      <c r="G1" s="193"/>
      <c r="H1" s="193"/>
    </row>
    <row r="2" spans="1:8" ht="15" hidden="1">
      <c r="A2" s="105"/>
      <c r="B2" s="105"/>
      <c r="C2" s="105"/>
      <c r="D2" s="193"/>
      <c r="E2" s="193"/>
      <c r="F2" s="193"/>
      <c r="G2" s="193"/>
      <c r="H2" s="193"/>
    </row>
    <row r="3" spans="1:8" ht="15" hidden="1">
      <c r="A3" s="105"/>
      <c r="B3" s="105"/>
      <c r="C3" s="105"/>
      <c r="D3" s="193"/>
      <c r="E3" s="193"/>
      <c r="F3" s="193"/>
      <c r="G3" s="193"/>
      <c r="H3" s="193"/>
    </row>
    <row r="4" spans="1:8" ht="15" hidden="1">
      <c r="A4" s="105"/>
      <c r="B4" s="105"/>
      <c r="C4" s="105"/>
      <c r="D4" s="90"/>
      <c r="E4" s="90"/>
      <c r="F4" s="90"/>
      <c r="G4" s="1"/>
      <c r="H4" s="2" t="s">
        <v>26</v>
      </c>
    </row>
    <row r="5" spans="1:8" ht="15" hidden="1">
      <c r="A5" s="105"/>
      <c r="B5" s="105"/>
      <c r="C5" s="105"/>
      <c r="D5" s="174" t="s">
        <v>172</v>
      </c>
      <c r="E5" s="174"/>
      <c r="F5" s="174"/>
      <c r="G5" s="174"/>
      <c r="H5" s="174"/>
    </row>
    <row r="6" spans="1:8" ht="15" hidden="1">
      <c r="A6" s="105"/>
      <c r="B6" s="105"/>
      <c r="C6" s="105"/>
      <c r="D6" s="174" t="s">
        <v>170</v>
      </c>
      <c r="E6" s="174"/>
      <c r="F6" s="174"/>
      <c r="G6" s="174"/>
      <c r="H6" s="174"/>
    </row>
    <row r="7" spans="1:8" ht="15" hidden="1">
      <c r="A7" s="105"/>
      <c r="B7" s="105"/>
      <c r="C7" s="105"/>
      <c r="D7" s="174" t="s">
        <v>213</v>
      </c>
      <c r="E7" s="174"/>
      <c r="F7" s="174"/>
      <c r="G7" s="174"/>
      <c r="H7" s="174"/>
    </row>
    <row r="8" spans="1:8" ht="13.5" customHeight="1">
      <c r="A8" s="105"/>
      <c r="B8" s="105"/>
      <c r="C8" s="174" t="s">
        <v>210</v>
      </c>
      <c r="D8" s="174"/>
      <c r="E8" s="174"/>
      <c r="F8" s="174"/>
      <c r="G8" s="174"/>
      <c r="H8" s="174"/>
    </row>
    <row r="9" spans="1:8" ht="13.5" customHeight="1">
      <c r="A9" s="105"/>
      <c r="B9" s="105"/>
      <c r="C9" s="174" t="s">
        <v>169</v>
      </c>
      <c r="D9" s="174"/>
      <c r="E9" s="174"/>
      <c r="F9" s="174"/>
      <c r="G9" s="174"/>
      <c r="H9" s="174"/>
    </row>
    <row r="10" spans="1:8" ht="14.25" customHeight="1">
      <c r="A10" s="105"/>
      <c r="B10" s="105"/>
      <c r="C10" s="174" t="s">
        <v>263</v>
      </c>
      <c r="D10" s="174"/>
      <c r="E10" s="174"/>
      <c r="F10" s="174"/>
      <c r="G10" s="174"/>
      <c r="H10" s="174"/>
    </row>
    <row r="11" spans="1:8" ht="14.25" customHeight="1">
      <c r="A11" s="105"/>
      <c r="B11" s="105"/>
      <c r="C11" s="105"/>
      <c r="D11" s="36"/>
      <c r="E11" s="36"/>
      <c r="F11" s="174" t="s">
        <v>299</v>
      </c>
      <c r="G11" s="174"/>
      <c r="H11" s="174"/>
    </row>
    <row r="12" spans="1:8" ht="15" customHeight="1">
      <c r="A12" s="1"/>
      <c r="B12" s="2"/>
      <c r="C12" s="174" t="s">
        <v>26</v>
      </c>
      <c r="D12" s="174"/>
      <c r="E12" s="174"/>
      <c r="F12" s="174"/>
      <c r="G12" s="174"/>
      <c r="H12" s="174"/>
    </row>
    <row r="13" spans="1:8" ht="15">
      <c r="A13" s="174"/>
      <c r="B13" s="174"/>
      <c r="C13" s="174" t="s">
        <v>169</v>
      </c>
      <c r="D13" s="174"/>
      <c r="E13" s="174"/>
      <c r="F13" s="174"/>
      <c r="G13" s="174"/>
      <c r="H13" s="174"/>
    </row>
    <row r="14" spans="1:8" ht="15">
      <c r="A14" s="174"/>
      <c r="B14" s="174"/>
      <c r="C14" s="174" t="s">
        <v>263</v>
      </c>
      <c r="D14" s="174"/>
      <c r="E14" s="174"/>
      <c r="F14" s="174"/>
      <c r="G14" s="174"/>
      <c r="H14" s="174"/>
    </row>
    <row r="15" spans="1:8" ht="15">
      <c r="A15" s="105"/>
      <c r="B15" s="105"/>
      <c r="C15" s="105"/>
      <c r="D15" s="36"/>
      <c r="E15" s="36"/>
      <c r="F15" s="174" t="s">
        <v>281</v>
      </c>
      <c r="G15" s="174"/>
      <c r="H15" s="174"/>
    </row>
    <row r="16" spans="1:8" ht="15">
      <c r="A16" s="105"/>
      <c r="B16" s="105"/>
      <c r="C16" s="105"/>
      <c r="D16" s="36"/>
      <c r="E16" s="36"/>
      <c r="F16" s="2"/>
      <c r="G16" s="2"/>
      <c r="H16" s="2"/>
    </row>
    <row r="17" spans="1:8" ht="14.25" customHeight="1">
      <c r="A17" s="191" t="s">
        <v>264</v>
      </c>
      <c r="B17" s="191"/>
      <c r="C17" s="191"/>
      <c r="D17" s="191"/>
      <c r="E17" s="191"/>
      <c r="F17" s="191"/>
      <c r="G17" s="191"/>
      <c r="H17" s="191"/>
    </row>
    <row r="18" spans="1:8" ht="14.25">
      <c r="A18" s="106"/>
      <c r="B18" s="106"/>
      <c r="C18" s="106"/>
      <c r="D18" s="106"/>
      <c r="E18" s="106"/>
      <c r="F18" s="106"/>
      <c r="G18" s="106"/>
      <c r="H18" s="106"/>
    </row>
    <row r="19" spans="1:8" ht="15">
      <c r="A19" s="107"/>
      <c r="B19" s="106"/>
      <c r="C19" s="106"/>
      <c r="D19" s="106"/>
      <c r="E19" s="106"/>
      <c r="F19" s="106"/>
      <c r="G19" s="106"/>
      <c r="H19" s="108" t="s">
        <v>102</v>
      </c>
    </row>
    <row r="20" spans="1:8" ht="63" customHeight="1">
      <c r="A20" s="109" t="s">
        <v>214</v>
      </c>
      <c r="B20" s="109" t="s">
        <v>1</v>
      </c>
      <c r="C20" s="109" t="s">
        <v>215</v>
      </c>
      <c r="D20" s="109" t="s">
        <v>216</v>
      </c>
      <c r="E20" s="109" t="s">
        <v>217</v>
      </c>
      <c r="F20" s="109" t="s">
        <v>1</v>
      </c>
      <c r="G20" s="110" t="s">
        <v>2</v>
      </c>
      <c r="H20" s="110" t="s">
        <v>265</v>
      </c>
    </row>
    <row r="21" spans="1:8" ht="15">
      <c r="A21" s="109">
        <v>1</v>
      </c>
      <c r="B21" s="109">
        <v>2</v>
      </c>
      <c r="C21" s="109">
        <v>2</v>
      </c>
      <c r="D21" s="109">
        <v>4</v>
      </c>
      <c r="E21" s="109">
        <v>5</v>
      </c>
      <c r="F21" s="109">
        <v>6</v>
      </c>
      <c r="G21" s="109" t="s">
        <v>60</v>
      </c>
      <c r="H21" s="109">
        <v>8</v>
      </c>
    </row>
    <row r="22" spans="1:8" ht="94.5" customHeight="1">
      <c r="A22" s="111" t="s">
        <v>218</v>
      </c>
      <c r="B22" s="109"/>
      <c r="C22" s="111" t="s">
        <v>266</v>
      </c>
      <c r="D22" s="109"/>
      <c r="E22" s="110"/>
      <c r="F22" s="109"/>
      <c r="G22" s="110"/>
      <c r="H22" s="112">
        <f>H42+H46+H43+H45</f>
        <v>3174.9996600000004</v>
      </c>
    </row>
    <row r="23" spans="1:8" ht="87.75" customHeight="1" hidden="1">
      <c r="A23" s="111" t="s">
        <v>219</v>
      </c>
      <c r="B23" s="109"/>
      <c r="C23" s="34" t="s">
        <v>220</v>
      </c>
      <c r="D23" s="109"/>
      <c r="E23" s="110"/>
      <c r="F23" s="109"/>
      <c r="G23" s="110"/>
      <c r="H23" s="113">
        <f>SUM(H24:H33)</f>
        <v>0</v>
      </c>
    </row>
    <row r="24" spans="1:8" ht="94.5" customHeight="1" hidden="1">
      <c r="A24" s="111"/>
      <c r="B24" s="109" t="s">
        <v>221</v>
      </c>
      <c r="C24" s="34" t="s">
        <v>220</v>
      </c>
      <c r="D24" s="109">
        <v>931</v>
      </c>
      <c r="E24" s="110" t="s">
        <v>222</v>
      </c>
      <c r="F24" s="109" t="s">
        <v>221</v>
      </c>
      <c r="G24" s="110" t="s">
        <v>24</v>
      </c>
      <c r="H24" s="114"/>
    </row>
    <row r="25" spans="1:8" ht="89.25" customHeight="1" hidden="1">
      <c r="A25" s="111"/>
      <c r="B25" s="109" t="s">
        <v>223</v>
      </c>
      <c r="C25" s="34" t="s">
        <v>220</v>
      </c>
      <c r="D25" s="109">
        <v>931</v>
      </c>
      <c r="E25" s="110" t="s">
        <v>224</v>
      </c>
      <c r="F25" s="109" t="s">
        <v>223</v>
      </c>
      <c r="G25" s="110" t="s">
        <v>24</v>
      </c>
      <c r="H25" s="114"/>
    </row>
    <row r="26" spans="1:8" ht="75" customHeight="1" hidden="1">
      <c r="A26" s="111"/>
      <c r="B26" s="109" t="s">
        <v>225</v>
      </c>
      <c r="C26" s="34" t="s">
        <v>220</v>
      </c>
      <c r="D26" s="109">
        <v>931</v>
      </c>
      <c r="E26" s="110" t="s">
        <v>224</v>
      </c>
      <c r="F26" s="109" t="s">
        <v>225</v>
      </c>
      <c r="G26" s="110" t="s">
        <v>24</v>
      </c>
      <c r="H26" s="114"/>
    </row>
    <row r="27" spans="1:8" ht="93.75" customHeight="1" hidden="1">
      <c r="A27" s="111"/>
      <c r="B27" s="109" t="s">
        <v>226</v>
      </c>
      <c r="C27" s="34" t="s">
        <v>220</v>
      </c>
      <c r="D27" s="109">
        <v>931</v>
      </c>
      <c r="E27" s="110" t="s">
        <v>224</v>
      </c>
      <c r="F27" s="109" t="s">
        <v>226</v>
      </c>
      <c r="G27" s="110" t="s">
        <v>24</v>
      </c>
      <c r="H27" s="114"/>
    </row>
    <row r="28" spans="1:8" ht="103.5" customHeight="1" hidden="1">
      <c r="A28" s="111"/>
      <c r="B28" s="109" t="s">
        <v>227</v>
      </c>
      <c r="C28" s="34" t="s">
        <v>220</v>
      </c>
      <c r="D28" s="109">
        <v>931</v>
      </c>
      <c r="E28" s="110" t="s">
        <v>224</v>
      </c>
      <c r="F28" s="109" t="s">
        <v>227</v>
      </c>
      <c r="G28" s="110" t="s">
        <v>24</v>
      </c>
      <c r="H28" s="114"/>
    </row>
    <row r="29" spans="1:8" ht="144.75" customHeight="1" hidden="1">
      <c r="A29" s="111"/>
      <c r="B29" s="109" t="s">
        <v>228</v>
      </c>
      <c r="C29" s="34" t="s">
        <v>220</v>
      </c>
      <c r="D29" s="109">
        <v>931</v>
      </c>
      <c r="E29" s="110" t="s">
        <v>224</v>
      </c>
      <c r="F29" s="109" t="s">
        <v>228</v>
      </c>
      <c r="G29" s="110" t="s">
        <v>24</v>
      </c>
      <c r="H29" s="114"/>
    </row>
    <row r="30" spans="1:8" ht="101.25" customHeight="1" hidden="1">
      <c r="A30" s="111"/>
      <c r="B30" s="109" t="s">
        <v>229</v>
      </c>
      <c r="C30" s="34" t="s">
        <v>220</v>
      </c>
      <c r="D30" s="109">
        <v>931</v>
      </c>
      <c r="E30" s="110" t="s">
        <v>224</v>
      </c>
      <c r="F30" s="109" t="s">
        <v>229</v>
      </c>
      <c r="G30" s="110" t="s">
        <v>24</v>
      </c>
      <c r="H30" s="114"/>
    </row>
    <row r="31" spans="1:8" ht="97.5" customHeight="1" hidden="1">
      <c r="A31" s="111"/>
      <c r="B31" s="109" t="s">
        <v>230</v>
      </c>
      <c r="C31" s="34" t="s">
        <v>220</v>
      </c>
      <c r="D31" s="109">
        <v>931</v>
      </c>
      <c r="E31" s="110" t="s">
        <v>224</v>
      </c>
      <c r="F31" s="109" t="s">
        <v>230</v>
      </c>
      <c r="G31" s="110" t="s">
        <v>24</v>
      </c>
      <c r="H31" s="114"/>
    </row>
    <row r="32" spans="1:8" ht="87.75" customHeight="1" hidden="1">
      <c r="A32" s="111"/>
      <c r="B32" s="109" t="s">
        <v>221</v>
      </c>
      <c r="C32" s="34" t="s">
        <v>220</v>
      </c>
      <c r="D32" s="109">
        <v>931</v>
      </c>
      <c r="E32" s="110" t="s">
        <v>224</v>
      </c>
      <c r="F32" s="109" t="s">
        <v>221</v>
      </c>
      <c r="G32" s="110" t="s">
        <v>24</v>
      </c>
      <c r="H32" s="114"/>
    </row>
    <row r="33" spans="1:8" ht="90.75" customHeight="1" hidden="1">
      <c r="A33" s="111"/>
      <c r="B33" s="109" t="s">
        <v>231</v>
      </c>
      <c r="C33" s="34" t="s">
        <v>220</v>
      </c>
      <c r="D33" s="109">
        <v>931</v>
      </c>
      <c r="E33" s="110" t="s">
        <v>224</v>
      </c>
      <c r="F33" s="109" t="s">
        <v>231</v>
      </c>
      <c r="G33" s="110" t="s">
        <v>24</v>
      </c>
      <c r="H33" s="114"/>
    </row>
    <row r="34" spans="1:8" ht="102.75" customHeight="1" hidden="1">
      <c r="A34" s="111" t="s">
        <v>232</v>
      </c>
      <c r="B34" s="109"/>
      <c r="C34" s="34" t="s">
        <v>220</v>
      </c>
      <c r="D34" s="109"/>
      <c r="E34" s="110"/>
      <c r="F34" s="109"/>
      <c r="G34" s="110"/>
      <c r="H34" s="113">
        <f>H35</f>
        <v>0</v>
      </c>
    </row>
    <row r="35" spans="1:8" ht="92.25" customHeight="1" hidden="1">
      <c r="A35" s="111"/>
      <c r="B35" s="109" t="s">
        <v>233</v>
      </c>
      <c r="C35" s="34" t="s">
        <v>220</v>
      </c>
      <c r="D35" s="109">
        <v>921</v>
      </c>
      <c r="E35" s="110" t="s">
        <v>234</v>
      </c>
      <c r="F35" s="109" t="s">
        <v>233</v>
      </c>
      <c r="G35" s="110" t="s">
        <v>24</v>
      </c>
      <c r="H35" s="114"/>
    </row>
    <row r="36" spans="1:8" ht="73.5" customHeight="1" hidden="1">
      <c r="A36" s="111" t="s">
        <v>235</v>
      </c>
      <c r="B36" s="109"/>
      <c r="C36" s="34" t="s">
        <v>220</v>
      </c>
      <c r="D36" s="109"/>
      <c r="E36" s="110"/>
      <c r="F36" s="109"/>
      <c r="G36" s="110"/>
      <c r="H36" s="113">
        <f>H37</f>
        <v>0</v>
      </c>
    </row>
    <row r="37" spans="1:8" ht="87" customHeight="1" hidden="1">
      <c r="A37" s="111"/>
      <c r="B37" s="109" t="s">
        <v>236</v>
      </c>
      <c r="C37" s="34" t="s">
        <v>220</v>
      </c>
      <c r="D37" s="109">
        <v>931</v>
      </c>
      <c r="E37" s="110" t="s">
        <v>237</v>
      </c>
      <c r="F37" s="109" t="s">
        <v>236</v>
      </c>
      <c r="G37" s="110" t="s">
        <v>24</v>
      </c>
      <c r="H37" s="114"/>
    </row>
    <row r="38" spans="1:8" ht="45" hidden="1">
      <c r="A38" s="111"/>
      <c r="B38" s="109"/>
      <c r="C38" s="34" t="s">
        <v>220</v>
      </c>
      <c r="D38" s="115"/>
      <c r="E38" s="116"/>
      <c r="F38" s="109"/>
      <c r="G38" s="116"/>
      <c r="H38" s="117"/>
    </row>
    <row r="39" spans="1:8" ht="45" hidden="1">
      <c r="A39" s="111" t="s">
        <v>219</v>
      </c>
      <c r="B39" s="109"/>
      <c r="C39" s="34" t="s">
        <v>220</v>
      </c>
      <c r="D39" s="115"/>
      <c r="E39" s="116"/>
      <c r="F39" s="109"/>
      <c r="G39" s="116"/>
      <c r="H39" s="112">
        <f>H40</f>
        <v>0</v>
      </c>
    </row>
    <row r="40" spans="1:8" ht="72.75" customHeight="1" hidden="1">
      <c r="A40" s="111"/>
      <c r="B40" s="109" t="s">
        <v>221</v>
      </c>
      <c r="C40" s="34" t="s">
        <v>220</v>
      </c>
      <c r="D40" s="109">
        <v>931</v>
      </c>
      <c r="E40" s="110" t="s">
        <v>224</v>
      </c>
      <c r="F40" s="109" t="s">
        <v>221</v>
      </c>
      <c r="G40" s="110" t="s">
        <v>24</v>
      </c>
      <c r="H40" s="118"/>
    </row>
    <row r="41" spans="1:8" ht="72.75" customHeight="1" hidden="1">
      <c r="A41" s="111"/>
      <c r="B41" s="109" t="s">
        <v>238</v>
      </c>
      <c r="C41" s="34" t="str">
        <f>'[5]расх.ведомств.'!B68</f>
        <v>Подпрограмма 1 "Энергосбережение и повышение энергоэффективности в с. Карага"</v>
      </c>
      <c r="D41" s="109">
        <v>931</v>
      </c>
      <c r="E41" s="110" t="s">
        <v>239</v>
      </c>
      <c r="F41" s="109" t="s">
        <v>238</v>
      </c>
      <c r="G41" s="110" t="s">
        <v>24</v>
      </c>
      <c r="H41" s="118">
        <v>2727.37</v>
      </c>
    </row>
    <row r="42" spans="1:8" ht="36" customHeight="1">
      <c r="A42" s="111"/>
      <c r="B42" s="119" t="s">
        <v>240</v>
      </c>
      <c r="C42" s="178" t="str">
        <f>C41</f>
        <v>Подпрограмма 1 "Энергосбережение и повышение энергоэффективности в с. Карага"</v>
      </c>
      <c r="D42" s="178">
        <v>931</v>
      </c>
      <c r="E42" s="181" t="s">
        <v>234</v>
      </c>
      <c r="F42" s="120" t="s">
        <v>187</v>
      </c>
      <c r="G42" s="110" t="s">
        <v>25</v>
      </c>
      <c r="H42" s="118">
        <v>50</v>
      </c>
    </row>
    <row r="43" spans="1:8" ht="25.5" customHeight="1">
      <c r="A43" s="111"/>
      <c r="B43" s="109" t="s">
        <v>238</v>
      </c>
      <c r="C43" s="179"/>
      <c r="D43" s="179"/>
      <c r="E43" s="192"/>
      <c r="F43" s="120" t="s">
        <v>162</v>
      </c>
      <c r="G43" s="110" t="s">
        <v>25</v>
      </c>
      <c r="H43" s="118">
        <v>2294.3</v>
      </c>
    </row>
    <row r="44" spans="1:8" ht="72.75" customHeight="1" hidden="1">
      <c r="A44" s="111"/>
      <c r="B44" s="109"/>
      <c r="C44" s="157"/>
      <c r="D44" s="124"/>
      <c r="E44" s="125"/>
      <c r="F44" s="126"/>
      <c r="G44" s="110" t="s">
        <v>24</v>
      </c>
      <c r="H44" s="118"/>
    </row>
    <row r="45" spans="1:8" ht="26.25" customHeight="1" hidden="1">
      <c r="A45" s="111"/>
      <c r="B45" s="109"/>
      <c r="C45" s="158"/>
      <c r="D45" s="142"/>
      <c r="E45" s="143"/>
      <c r="F45" s="123" t="s">
        <v>255</v>
      </c>
      <c r="G45" s="110" t="s">
        <v>25</v>
      </c>
      <c r="H45" s="118"/>
    </row>
    <row r="46" spans="1:8" ht="44.25" customHeight="1">
      <c r="A46" s="111"/>
      <c r="B46" s="119" t="s">
        <v>241</v>
      </c>
      <c r="C46" s="161" t="s">
        <v>211</v>
      </c>
      <c r="D46" s="164">
        <v>931</v>
      </c>
      <c r="E46" s="165" t="s">
        <v>234</v>
      </c>
      <c r="F46" s="163" t="s">
        <v>296</v>
      </c>
      <c r="G46" s="110" t="s">
        <v>25</v>
      </c>
      <c r="H46" s="118">
        <f>'[7]при.4'!H189</f>
        <v>830.69966</v>
      </c>
    </row>
    <row r="47" spans="1:8" ht="72.75" customHeight="1" hidden="1">
      <c r="A47" s="111"/>
      <c r="B47" s="119"/>
      <c r="C47" s="158"/>
      <c r="D47" s="158"/>
      <c r="E47" s="162"/>
      <c r="F47" s="126"/>
      <c r="G47" s="110" t="s">
        <v>24</v>
      </c>
      <c r="H47" s="118"/>
    </row>
    <row r="48" spans="1:8" ht="51" customHeight="1" hidden="1">
      <c r="A48" s="111"/>
      <c r="B48" s="109" t="s">
        <v>242</v>
      </c>
      <c r="C48" s="178" t="s">
        <v>243</v>
      </c>
      <c r="D48" s="178">
        <v>931</v>
      </c>
      <c r="E48" s="181" t="s">
        <v>224</v>
      </c>
      <c r="F48" s="109" t="s">
        <v>244</v>
      </c>
      <c r="G48" s="110" t="s">
        <v>24</v>
      </c>
      <c r="H48" s="118"/>
    </row>
    <row r="49" spans="1:8" ht="65.25" customHeight="1" hidden="1">
      <c r="A49" s="111"/>
      <c r="B49" s="109"/>
      <c r="C49" s="180"/>
      <c r="D49" s="180"/>
      <c r="E49" s="182"/>
      <c r="F49" s="109" t="s">
        <v>245</v>
      </c>
      <c r="G49" s="110" t="s">
        <v>24</v>
      </c>
      <c r="H49" s="118"/>
    </row>
    <row r="50" spans="1:8" ht="57.75" customHeight="1">
      <c r="A50" s="111">
        <v>2</v>
      </c>
      <c r="B50" s="109" t="s">
        <v>246</v>
      </c>
      <c r="C50" s="128" t="s">
        <v>121</v>
      </c>
      <c r="D50" s="109"/>
      <c r="E50" s="110"/>
      <c r="F50" s="109"/>
      <c r="G50" s="110"/>
      <c r="H50" s="112">
        <f>H51</f>
        <v>30</v>
      </c>
    </row>
    <row r="51" spans="1:8" ht="65.25" customHeight="1">
      <c r="A51" s="111"/>
      <c r="B51" s="109"/>
      <c r="C51" s="129" t="s">
        <v>122</v>
      </c>
      <c r="D51" s="109">
        <v>931</v>
      </c>
      <c r="E51" s="110" t="s">
        <v>247</v>
      </c>
      <c r="F51" s="109" t="s">
        <v>284</v>
      </c>
      <c r="G51" s="110" t="s">
        <v>24</v>
      </c>
      <c r="H51" s="112">
        <v>30</v>
      </c>
    </row>
    <row r="52" spans="1:8" ht="65.25" customHeight="1">
      <c r="A52" s="111">
        <v>3</v>
      </c>
      <c r="B52" s="109" t="s">
        <v>248</v>
      </c>
      <c r="C52" s="130" t="s">
        <v>271</v>
      </c>
      <c r="D52" s="121"/>
      <c r="E52" s="122"/>
      <c r="F52" s="109"/>
      <c r="G52" s="110"/>
      <c r="H52" s="112">
        <f>H53+H54+H55</f>
        <v>2737.89253</v>
      </c>
    </row>
    <row r="53" spans="1:8" ht="21" customHeight="1">
      <c r="A53" s="111"/>
      <c r="B53" s="109"/>
      <c r="C53" s="189" t="s">
        <v>176</v>
      </c>
      <c r="D53" s="178">
        <v>931</v>
      </c>
      <c r="E53" s="181" t="s">
        <v>249</v>
      </c>
      <c r="F53" s="178" t="s">
        <v>287</v>
      </c>
      <c r="G53" s="110" t="s">
        <v>24</v>
      </c>
      <c r="H53" s="118">
        <f>'[7]при.4'!H135</f>
        <v>1213.14361</v>
      </c>
    </row>
    <row r="54" spans="1:8" ht="19.5" customHeight="1">
      <c r="A54" s="111"/>
      <c r="B54" s="109"/>
      <c r="C54" s="190"/>
      <c r="D54" s="180"/>
      <c r="E54" s="182"/>
      <c r="F54" s="180"/>
      <c r="G54" s="110" t="s">
        <v>25</v>
      </c>
      <c r="H54" s="118">
        <f>'[7]при.4'!H137</f>
        <v>1524.74892</v>
      </c>
    </row>
    <row r="55" spans="1:8" ht="30.75" customHeight="1" hidden="1">
      <c r="A55" s="111"/>
      <c r="B55" s="109"/>
      <c r="C55" s="159"/>
      <c r="D55" s="166">
        <v>931</v>
      </c>
      <c r="E55" s="167" t="s">
        <v>249</v>
      </c>
      <c r="F55" s="166" t="s">
        <v>105</v>
      </c>
      <c r="G55" s="110" t="s">
        <v>24</v>
      </c>
      <c r="H55" s="118">
        <v>0</v>
      </c>
    </row>
    <row r="56" spans="1:8" ht="46.5" customHeight="1">
      <c r="A56" s="111">
        <v>4</v>
      </c>
      <c r="B56" s="109"/>
      <c r="C56" s="150" t="s">
        <v>276</v>
      </c>
      <c r="D56" s="129"/>
      <c r="E56" s="153"/>
      <c r="F56" s="144"/>
      <c r="G56" s="154"/>
      <c r="H56" s="155">
        <f>H58+H59</f>
        <v>20</v>
      </c>
    </row>
    <row r="57" spans="1:8" ht="26.25" customHeight="1" hidden="1">
      <c r="A57" s="111"/>
      <c r="B57" s="109"/>
      <c r="C57" s="185" t="s">
        <v>277</v>
      </c>
      <c r="D57" s="178">
        <v>931</v>
      </c>
      <c r="E57" s="181" t="s">
        <v>268</v>
      </c>
      <c r="F57" s="144" t="s">
        <v>106</v>
      </c>
      <c r="G57" s="181" t="s">
        <v>24</v>
      </c>
      <c r="H57" s="156"/>
    </row>
    <row r="58" spans="1:8" ht="52.5" customHeight="1" hidden="1">
      <c r="A58" s="111"/>
      <c r="B58" s="109"/>
      <c r="C58" s="186"/>
      <c r="D58" s="180"/>
      <c r="E58" s="182"/>
      <c r="F58" s="144" t="s">
        <v>188</v>
      </c>
      <c r="G58" s="182"/>
      <c r="H58" s="156">
        <v>0</v>
      </c>
    </row>
    <row r="59" spans="1:8" ht="52.5" customHeight="1">
      <c r="A59" s="111"/>
      <c r="B59" s="109"/>
      <c r="C59" s="168" t="s">
        <v>277</v>
      </c>
      <c r="D59" s="166">
        <v>931</v>
      </c>
      <c r="E59" s="167" t="s">
        <v>268</v>
      </c>
      <c r="F59" s="144" t="s">
        <v>288</v>
      </c>
      <c r="G59" s="167" t="s">
        <v>24</v>
      </c>
      <c r="H59" s="156">
        <v>20</v>
      </c>
    </row>
    <row r="60" spans="1:8" ht="57" customHeight="1">
      <c r="A60" s="111">
        <v>5</v>
      </c>
      <c r="B60" s="109"/>
      <c r="C60" s="77" t="s">
        <v>267</v>
      </c>
      <c r="D60" s="109"/>
      <c r="E60" s="110"/>
      <c r="F60" s="109"/>
      <c r="G60" s="110"/>
      <c r="H60" s="112">
        <f>H61+H62</f>
        <v>140.99829</v>
      </c>
    </row>
    <row r="61" spans="1:8" ht="66" customHeight="1">
      <c r="A61" s="111"/>
      <c r="B61" s="109"/>
      <c r="C61" s="187" t="s">
        <v>193</v>
      </c>
      <c r="D61" s="178">
        <v>931</v>
      </c>
      <c r="E61" s="181" t="s">
        <v>250</v>
      </c>
      <c r="F61" s="109" t="s">
        <v>285</v>
      </c>
      <c r="G61" s="181" t="s">
        <v>73</v>
      </c>
      <c r="H61" s="118">
        <f>53+87.5+0.49829</f>
        <v>140.99829</v>
      </c>
    </row>
    <row r="62" spans="1:8" ht="27" customHeight="1" hidden="1">
      <c r="A62" s="111"/>
      <c r="B62" s="109"/>
      <c r="C62" s="188"/>
      <c r="D62" s="180"/>
      <c r="E62" s="182"/>
      <c r="F62" s="109" t="s">
        <v>198</v>
      </c>
      <c r="G62" s="182"/>
      <c r="H62" s="118"/>
    </row>
    <row r="63" spans="1:8" ht="58.5" customHeight="1">
      <c r="A63" s="111">
        <v>6</v>
      </c>
      <c r="B63" s="109"/>
      <c r="C63" s="128" t="s">
        <v>186</v>
      </c>
      <c r="D63" s="109"/>
      <c r="E63" s="110"/>
      <c r="F63" s="109"/>
      <c r="G63" s="110"/>
      <c r="H63" s="112">
        <f>H64+H65+H66</f>
        <v>1202.36385</v>
      </c>
    </row>
    <row r="64" spans="1:8" ht="27" customHeight="1">
      <c r="A64" s="111"/>
      <c r="B64" s="109"/>
      <c r="C64" s="178" t="s">
        <v>190</v>
      </c>
      <c r="D64" s="178">
        <v>931</v>
      </c>
      <c r="E64" s="181" t="s">
        <v>247</v>
      </c>
      <c r="F64" s="178" t="s">
        <v>286</v>
      </c>
      <c r="G64" s="110" t="s">
        <v>24</v>
      </c>
      <c r="H64" s="118">
        <f>'[7]при.4'!H77</f>
        <v>805.34285</v>
      </c>
    </row>
    <row r="65" spans="1:8" ht="24.75" customHeight="1">
      <c r="A65" s="111"/>
      <c r="B65" s="109"/>
      <c r="C65" s="179"/>
      <c r="D65" s="180"/>
      <c r="E65" s="182"/>
      <c r="F65" s="180"/>
      <c r="G65" s="110" t="s">
        <v>25</v>
      </c>
      <c r="H65" s="118">
        <f>'[7]при.4'!H78</f>
        <v>397.021</v>
      </c>
    </row>
    <row r="66" spans="1:8" ht="18.75" customHeight="1" hidden="1">
      <c r="A66" s="111"/>
      <c r="B66" s="109"/>
      <c r="C66" s="158"/>
      <c r="D66" s="166">
        <v>931</v>
      </c>
      <c r="E66" s="167" t="s">
        <v>247</v>
      </c>
      <c r="F66" s="166" t="s">
        <v>166</v>
      </c>
      <c r="G66" s="110" t="s">
        <v>24</v>
      </c>
      <c r="H66" s="118">
        <v>0</v>
      </c>
    </row>
    <row r="67" spans="1:8" ht="39.75" customHeight="1">
      <c r="A67" s="111">
        <v>7</v>
      </c>
      <c r="B67" s="109"/>
      <c r="C67" s="131" t="s">
        <v>251</v>
      </c>
      <c r="D67" s="111"/>
      <c r="E67" s="132"/>
      <c r="F67" s="111"/>
      <c r="G67" s="132"/>
      <c r="H67" s="112">
        <f>H68+H69+H71+H70</f>
        <v>11119.92303</v>
      </c>
    </row>
    <row r="68" spans="1:8" ht="28.5" customHeight="1">
      <c r="A68" s="111"/>
      <c r="B68" s="109"/>
      <c r="C68" s="183" t="s">
        <v>252</v>
      </c>
      <c r="D68" s="144">
        <v>931</v>
      </c>
      <c r="E68" s="110" t="s">
        <v>224</v>
      </c>
      <c r="F68" s="109" t="s">
        <v>289</v>
      </c>
      <c r="G68" s="110" t="s">
        <v>24</v>
      </c>
      <c r="H68" s="118">
        <f>'при.4'!H161</f>
        <v>9119.92303</v>
      </c>
    </row>
    <row r="69" spans="1:8" ht="30" customHeight="1" hidden="1">
      <c r="A69" s="111"/>
      <c r="B69" s="109"/>
      <c r="C69" s="184"/>
      <c r="D69" s="166">
        <v>931</v>
      </c>
      <c r="E69" s="127" t="s">
        <v>224</v>
      </c>
      <c r="F69" s="109" t="s">
        <v>256</v>
      </c>
      <c r="G69" s="127" t="s">
        <v>24</v>
      </c>
      <c r="H69" s="118">
        <v>0</v>
      </c>
    </row>
    <row r="70" spans="1:8" ht="30" customHeight="1">
      <c r="A70" s="111"/>
      <c r="B70" s="109"/>
      <c r="C70" s="184"/>
      <c r="D70" s="166">
        <v>931</v>
      </c>
      <c r="E70" s="127" t="s">
        <v>224</v>
      </c>
      <c r="F70" s="109" t="s">
        <v>293</v>
      </c>
      <c r="G70" s="127" t="s">
        <v>24</v>
      </c>
      <c r="H70" s="118">
        <f>2000</f>
        <v>2000</v>
      </c>
    </row>
    <row r="71" spans="1:8" ht="30" customHeight="1" hidden="1">
      <c r="A71" s="111"/>
      <c r="B71" s="109"/>
      <c r="C71" s="160"/>
      <c r="D71" s="166">
        <v>931</v>
      </c>
      <c r="E71" s="127" t="s">
        <v>224</v>
      </c>
      <c r="F71" s="109" t="s">
        <v>183</v>
      </c>
      <c r="G71" s="127" t="s">
        <v>24</v>
      </c>
      <c r="H71" s="118">
        <v>0</v>
      </c>
    </row>
    <row r="72" spans="1:8" ht="45.75" customHeight="1">
      <c r="A72" s="111"/>
      <c r="B72" s="109"/>
      <c r="C72" s="77" t="s">
        <v>269</v>
      </c>
      <c r="D72" s="166"/>
      <c r="E72" s="127"/>
      <c r="F72" s="109"/>
      <c r="G72" s="127"/>
      <c r="H72" s="112">
        <f>H73+H74</f>
        <v>118.00685</v>
      </c>
    </row>
    <row r="73" spans="1:8" ht="32.25" customHeight="1" hidden="1">
      <c r="A73" s="111"/>
      <c r="B73" s="109"/>
      <c r="C73" s="169"/>
      <c r="D73" s="161"/>
      <c r="E73" s="170"/>
      <c r="F73" s="109" t="s">
        <v>199</v>
      </c>
      <c r="G73" s="170" t="s">
        <v>73</v>
      </c>
      <c r="H73" s="118">
        <f>'[7]при.4'!H228</f>
        <v>0</v>
      </c>
    </row>
    <row r="74" spans="1:8" ht="39.75" customHeight="1">
      <c r="A74" s="111"/>
      <c r="B74" s="109"/>
      <c r="C74" s="169" t="s">
        <v>202</v>
      </c>
      <c r="D74" s="164">
        <v>932</v>
      </c>
      <c r="E74" s="165" t="s">
        <v>250</v>
      </c>
      <c r="F74" s="109" t="s">
        <v>294</v>
      </c>
      <c r="G74" s="165" t="s">
        <v>73</v>
      </c>
      <c r="H74" s="118">
        <f>'[7]при.4'!H230</f>
        <v>118.00685</v>
      </c>
    </row>
    <row r="75" spans="1:8" ht="15" customHeight="1">
      <c r="A75" s="111"/>
      <c r="B75" s="109"/>
      <c r="C75" s="77" t="s">
        <v>253</v>
      </c>
      <c r="D75" s="109"/>
      <c r="E75" s="133"/>
      <c r="F75" s="109"/>
      <c r="G75" s="133"/>
      <c r="H75" s="134">
        <f>H60+H52+H50+H22++H56+H63+H67+H72</f>
        <v>18544.184210000003</v>
      </c>
    </row>
    <row r="76" spans="1:8" ht="15" customHeight="1">
      <c r="A76" s="135"/>
      <c r="B76" s="136"/>
      <c r="C76" s="137"/>
      <c r="D76" s="136"/>
      <c r="E76" s="138"/>
      <c r="F76" s="136"/>
      <c r="G76" s="138"/>
      <c r="H76" s="139"/>
    </row>
    <row r="77" ht="12.75" customHeight="1">
      <c r="H77" s="140"/>
    </row>
  </sheetData>
  <sheetProtection/>
  <mergeCells count="40">
    <mergeCell ref="D1:H1"/>
    <mergeCell ref="D2:H2"/>
    <mergeCell ref="D3:H3"/>
    <mergeCell ref="D5:H5"/>
    <mergeCell ref="D6:H6"/>
    <mergeCell ref="D7:H7"/>
    <mergeCell ref="C8:H8"/>
    <mergeCell ref="C9:H9"/>
    <mergeCell ref="C10:H10"/>
    <mergeCell ref="F11:H11"/>
    <mergeCell ref="C12:H12"/>
    <mergeCell ref="A13:B13"/>
    <mergeCell ref="C13:H13"/>
    <mergeCell ref="A14:B14"/>
    <mergeCell ref="C14:H14"/>
    <mergeCell ref="F15:H15"/>
    <mergeCell ref="A17:H17"/>
    <mergeCell ref="C42:C43"/>
    <mergeCell ref="D42:D43"/>
    <mergeCell ref="E42:E43"/>
    <mergeCell ref="G57:G58"/>
    <mergeCell ref="C61:C62"/>
    <mergeCell ref="D61:D62"/>
    <mergeCell ref="E61:E62"/>
    <mergeCell ref="G61:G62"/>
    <mergeCell ref="C48:C49"/>
    <mergeCell ref="D48:D49"/>
    <mergeCell ref="E48:E49"/>
    <mergeCell ref="C53:C54"/>
    <mergeCell ref="D53:D54"/>
    <mergeCell ref="C64:C65"/>
    <mergeCell ref="D64:D65"/>
    <mergeCell ref="E64:E65"/>
    <mergeCell ref="F64:F65"/>
    <mergeCell ref="C68:C70"/>
    <mergeCell ref="F53:F54"/>
    <mergeCell ref="C57:C58"/>
    <mergeCell ref="D57:D58"/>
    <mergeCell ref="E57:E58"/>
    <mergeCell ref="E53:E54"/>
  </mergeCells>
  <printOptions/>
  <pageMargins left="0.69" right="0.27" top="0.32" bottom="0.3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Revenkova</dc:creator>
  <cp:keywords/>
  <dc:description/>
  <cp:lastModifiedBy>Server</cp:lastModifiedBy>
  <cp:lastPrinted>2022-05-04T04:35:01Z</cp:lastPrinted>
  <dcterms:created xsi:type="dcterms:W3CDTF">2003-10-06T03:10:42Z</dcterms:created>
  <dcterms:modified xsi:type="dcterms:W3CDTF">2022-06-13T22:32:46Z</dcterms:modified>
  <cp:category/>
  <cp:version/>
  <cp:contentType/>
  <cp:contentStatus/>
</cp:coreProperties>
</file>