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765" tabRatio="865" activeTab="0"/>
  </bookViews>
  <sheets>
    <sheet name="7_Расчет тарифа" sheetId="1" r:id="rId1"/>
    <sheet name="Баз ур операц расх" sheetId="2" r:id="rId2"/>
    <sheet name="Объем" sheetId="3" r:id="rId3"/>
    <sheet name="Сырье_матер" sheetId="4" r:id="rId4"/>
    <sheet name="Оплата тр" sheetId="5" r:id="rId5"/>
    <sheet name="величина тарифа" sheetId="6" r:id="rId6"/>
    <sheet name="Амортизация" sheetId="7" r:id="rId7"/>
    <sheet name="Неподконтрольные расх" sheetId="8" r:id="rId8"/>
    <sheet name="_Теплоэнергия" sheetId="9" r:id="rId9"/>
    <sheet name="Холодная вода" sheetId="10" r:id="rId10"/>
    <sheet name="Энергетические ресурсы" sheetId="11" r:id="rId11"/>
    <sheet name="форма эффективности показателей" sheetId="12" r:id="rId12"/>
  </sheets>
  <definedNames>
    <definedName name="_xlnm.Print_Titles" localSheetId="6">'Амортизация'!$3:$4</definedName>
    <definedName name="_xlnm.Print_Titles" localSheetId="4">'Оплата тр'!$8:$9</definedName>
    <definedName name="_xlnm.Print_Area" localSheetId="0">'7_Расчет тарифа'!$A$1:$Y$39</definedName>
    <definedName name="_xlnm.Print_Area" localSheetId="6">'Амортизация'!$A$1:$G$115</definedName>
    <definedName name="_xlnm.Print_Area" localSheetId="1">'Баз ур операц расх'!$A$3:$M$46</definedName>
    <definedName name="_xlnm.Print_Area" localSheetId="7">'Неподконтрольные расх'!$A$3:$Q$35</definedName>
    <definedName name="_xlnm.Print_Area" localSheetId="2">'Объем'!$B$4:$L$24</definedName>
    <definedName name="_xlnm.Print_Area" localSheetId="4">'Оплата тр'!$A$5:$M$95</definedName>
    <definedName name="_xlnm.Print_Area" localSheetId="3">'Сырье_матер'!$A$5:$M$22</definedName>
    <definedName name="_xlnm.Print_Area" localSheetId="11">'форма эффективности показателей'!$A$1:$H$10</definedName>
    <definedName name="_xlnm.Print_Area" localSheetId="9">'Холодная вода'!$A$5:$Q$24</definedName>
    <definedName name="_xlnm.Print_Area" localSheetId="10">'Энергетические ресурсы'!$A$3:$L$22</definedName>
  </definedNames>
  <calcPr fullCalcOnLoad="1"/>
</workbook>
</file>

<file path=xl/comments10.xml><?xml version="1.0" encoding="utf-8"?>
<comments xmlns="http://schemas.openxmlformats.org/spreadsheetml/2006/main">
  <authors>
    <author>Сократова В.В.</author>
  </authors>
  <commentList>
    <comment ref="H13" authorId="0">
      <text>
        <r>
          <rPr>
            <b/>
            <sz val="9"/>
            <rFont val="Tahoma"/>
            <family val="2"/>
          </rPr>
          <t>Сократова В.В.:</t>
        </r>
        <r>
          <rPr>
            <sz val="9"/>
            <rFont val="Tahoma"/>
            <family val="2"/>
          </rPr>
          <t xml:space="preserve">
70 л на 1 машину (среднее по году)</t>
        </r>
      </text>
    </comment>
  </commentList>
</comments>
</file>

<file path=xl/comments4.xml><?xml version="1.0" encoding="utf-8"?>
<comments xmlns="http://schemas.openxmlformats.org/spreadsheetml/2006/main">
  <authors>
    <author>Сократова В.В.</author>
  </authors>
  <commentList>
    <comment ref="G14" authorId="0">
      <text>
        <r>
          <rPr>
            <b/>
            <sz val="9"/>
            <rFont val="Tahoma"/>
            <family val="2"/>
          </rPr>
          <t>Сократова В.В.:</t>
        </r>
        <r>
          <rPr>
            <sz val="9"/>
            <rFont val="Tahoma"/>
            <family val="2"/>
          </rPr>
          <t xml:space="preserve">
в 4 квартале подойдут 2 гусянки. За 9 мес 
уже 307
</t>
        </r>
      </text>
    </comment>
  </commentList>
</comments>
</file>

<file path=xl/sharedStrings.xml><?xml version="1.0" encoding="utf-8"?>
<sst xmlns="http://schemas.openxmlformats.org/spreadsheetml/2006/main" count="943" uniqueCount="333">
  <si>
    <t>№ п/п</t>
  </si>
  <si>
    <t>Наименование</t>
  </si>
  <si>
    <t>план</t>
  </si>
  <si>
    <t>факт</t>
  </si>
  <si>
    <t>ожид</t>
  </si>
  <si>
    <t>1.1</t>
  </si>
  <si>
    <t>1.1.1</t>
  </si>
  <si>
    <t>1.1.2</t>
  </si>
  <si>
    <t>1.2</t>
  </si>
  <si>
    <t>1.3</t>
  </si>
  <si>
    <t>1.3.1</t>
  </si>
  <si>
    <t>1.3.2</t>
  </si>
  <si>
    <t>2.1</t>
  </si>
  <si>
    <t>2.2</t>
  </si>
  <si>
    <t>3.1</t>
  </si>
  <si>
    <t>3.2</t>
  </si>
  <si>
    <t>%</t>
  </si>
  <si>
    <t>Единица
измерений</t>
  </si>
  <si>
    <t xml:space="preserve">Предложение организации  </t>
  </si>
  <si>
    <t>1 полуг</t>
  </si>
  <si>
    <t>2 полуг</t>
  </si>
  <si>
    <t>Наименование организации_________________________________</t>
  </si>
  <si>
    <t>Всего</t>
  </si>
  <si>
    <t>Утверждено РСТ КК</t>
  </si>
  <si>
    <t>1.1.3</t>
  </si>
  <si>
    <t>2.3</t>
  </si>
  <si>
    <t>3.3</t>
  </si>
  <si>
    <t>3.4</t>
  </si>
  <si>
    <t>3.5</t>
  </si>
  <si>
    <t xml:space="preserve">Утверждено РСТ КК  </t>
  </si>
  <si>
    <t>Операционные расходы</t>
  </si>
  <si>
    <t>Производственные расходы:</t>
  </si>
  <si>
    <t>тыс. руб.</t>
  </si>
  <si>
    <t>расходы на приобретение сырья и материалов и их хранение</t>
  </si>
  <si>
    <t>1.1.4</t>
  </si>
  <si>
    <t>1.1.6</t>
  </si>
  <si>
    <t>расходы на амортизацию автотранспорта</t>
  </si>
  <si>
    <t>расходы на эксплуатацию, техническое обслуживание и ремонт автотранспорта</t>
  </si>
  <si>
    <t>Единица измере-ний</t>
  </si>
  <si>
    <t>Реагенты</t>
  </si>
  <si>
    <t>Горюче-смазочные материалы</t>
  </si>
  <si>
    <t>Материалы и малоценные основные средства</t>
  </si>
  <si>
    <t>руб.</t>
  </si>
  <si>
    <t>Производственный персонал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</si>
  <si>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</si>
  <si>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</si>
  <si>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</si>
  <si>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</si>
  <si>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</si>
  <si>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</si>
  <si>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2.4</t>
  </si>
  <si>
    <t>Средний тарифный коэффициент</t>
  </si>
  <si>
    <t>2.5</t>
  </si>
  <si>
    <t>Среднемесячная тарифная ставка</t>
  </si>
  <si>
    <t>Выплаты, связанные с режимом работы и условиями труда на 1 работника в месяц</t>
  </si>
  <si>
    <t>Процент</t>
  </si>
  <si>
    <t>Сумма выплат</t>
  </si>
  <si>
    <t>Текущее премирование</t>
  </si>
  <si>
    <t>процент</t>
  </si>
  <si>
    <t>сумма выплат</t>
  </si>
  <si>
    <t>Доп. премирование, включая вознаграждение за выслугу лет</t>
  </si>
  <si>
    <t>прочее</t>
  </si>
  <si>
    <t>северные надбавки</t>
  </si>
  <si>
    <t>ИТОГО среднемесячная оплата труда на 1 работника</t>
  </si>
  <si>
    <t>Фонд оплаты труда</t>
  </si>
  <si>
    <t>Расчет средств на оплату труда (прибыль)</t>
  </si>
  <si>
    <t>Льготный проезд к месту отдыха</t>
  </si>
  <si>
    <t>Компенсационные и социальные выплаты</t>
  </si>
  <si>
    <t>ИТОГО средств на оплату труда</t>
  </si>
  <si>
    <t>Страховые взносы</t>
  </si>
  <si>
    <t>Ремонтный персонал</t>
  </si>
  <si>
    <t>ИТОГО средств на оплату труда ремонтного персонала</t>
  </si>
  <si>
    <t>Административный персонал</t>
  </si>
  <si>
    <t>ИТОГО средств на оплату труда административного персонала</t>
  </si>
  <si>
    <t>Неподконтрольные расходы</t>
  </si>
  <si>
    <t>1</t>
  </si>
  <si>
    <t>2</t>
  </si>
  <si>
    <t>Расходы на тепловую энергию</t>
  </si>
  <si>
    <t>3</t>
  </si>
  <si>
    <t>Налог на прибыль</t>
  </si>
  <si>
    <t>Налог на имущество организаций</t>
  </si>
  <si>
    <t>Земельный налог и арендная плата за землю</t>
  </si>
  <si>
    <t>Транспортный налог</t>
  </si>
  <si>
    <t>Прочие налоги и сборы</t>
  </si>
  <si>
    <t>4</t>
  </si>
  <si>
    <t>5</t>
  </si>
  <si>
    <t>6</t>
  </si>
  <si>
    <t>7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</si>
  <si>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</si>
  <si>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</si>
  <si>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</si>
  <si>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А</t>
  </si>
  <si>
    <t>Поставщик</t>
  </si>
  <si>
    <t>Объем покупной энергии</t>
  </si>
  <si>
    <t>тыс. Гкал</t>
  </si>
  <si>
    <t>Мощность</t>
  </si>
  <si>
    <t>Гкал/ч</t>
  </si>
  <si>
    <t>Ставка за энергию</t>
  </si>
  <si>
    <t>руб./Гкал</t>
  </si>
  <si>
    <t>Ставка за мощность</t>
  </si>
  <si>
    <t>тыс. руб./Гкал/ч</t>
  </si>
  <si>
    <t>Затраты на покупку энергии</t>
  </si>
  <si>
    <t>Затраты на покупку мощности</t>
  </si>
  <si>
    <t>Затраты на теплоэнергию всего</t>
  </si>
  <si>
    <t>B</t>
  </si>
  <si>
    <t>N</t>
  </si>
  <si>
    <t xml:space="preserve"> </t>
  </si>
  <si>
    <t>руб./куб. м</t>
  </si>
  <si>
    <t>Объем холодной воды</t>
  </si>
  <si>
    <t>Тариф на холодную воду</t>
  </si>
  <si>
    <t>Затраты на холодную воду</t>
  </si>
  <si>
    <t>Амортизация</t>
  </si>
  <si>
    <t>Необходимая валовая выручка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</si>
  <si>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</si>
  <si>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</si>
  <si>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</si>
  <si>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</si>
  <si>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</si>
  <si>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</si>
  <si>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</si>
  <si>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Нормативная прибыль</t>
  </si>
  <si>
    <t>Итого НВВ для расчета тарифа</t>
  </si>
  <si>
    <t>куб. м</t>
  </si>
  <si>
    <t>Ед. изм.</t>
  </si>
  <si>
    <t>2017 год</t>
  </si>
  <si>
    <t>2018 год</t>
  </si>
  <si>
    <t>2019 год</t>
  </si>
  <si>
    <t>Операционные (подконтрольные) расходы</t>
  </si>
  <si>
    <t>Приложение 2</t>
  </si>
  <si>
    <t>Расчетный объем твердых коммунальных отходов</t>
  </si>
  <si>
    <t>Объем твердых коммунальных отходов</t>
  </si>
  <si>
    <t>в пределах норматива по накоплению</t>
  </si>
  <si>
    <t>сверх норматива по накоплению</t>
  </si>
  <si>
    <t>По видам твердых коммунальных отходов</t>
  </si>
  <si>
    <t>сортированные</t>
  </si>
  <si>
    <t>несортированные</t>
  </si>
  <si>
    <t xml:space="preserve"> 2.3</t>
  </si>
  <si>
    <t>крупногабаритные</t>
  </si>
  <si>
    <t>По классам опасности</t>
  </si>
  <si>
    <t>4 класс опасности</t>
  </si>
  <si>
    <t>5 класс опасности</t>
  </si>
  <si>
    <t>Темп изменения образования твердых коммунальных отходов</t>
  </si>
  <si>
    <t>Расчет необходимой валовой выручки и тарифа методом индексации установленных тарифов</t>
  </si>
  <si>
    <t>Расходы на приобретение (производство) энергетических ресурсов</t>
  </si>
  <si>
    <t>Расчетная предпринимательская прибыль</t>
  </si>
  <si>
    <t xml:space="preserve"> 1.4</t>
  </si>
  <si>
    <t>Расходы на капитальные вложения (инвестиции)</t>
  </si>
  <si>
    <t xml:space="preserve"> 1.3.3</t>
  </si>
  <si>
    <t>Средства на возврат займов и кредитов (на инвестиции)</t>
  </si>
  <si>
    <t>Экономически обоснованные расходы на выплаты, предусмотренные коллективными договорами, не учитываемые при определении налоговой базы налога на прибыль</t>
  </si>
  <si>
    <t>Результат деятельности до перехода к регулированию цен (тарифов) на основе долгосрочных периодов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</si>
  <si>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</si>
  <si>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</t>
  </si>
  <si>
    <t>Корректировка НВВ в связи с изменением (неисполнением) инвестиционной программы</t>
  </si>
  <si>
    <t>Объем твердых коммунальных отходов*</t>
  </si>
  <si>
    <t>Базовый уровень операционных (подконтрольных) расходов*</t>
  </si>
  <si>
    <t>*за 2015, 2016 годы указываются данные, связанные с захоронением твердых бытовых отходов</t>
  </si>
  <si>
    <t>расходы по охране труда и технике безопасности</t>
  </si>
  <si>
    <t>расходы на оплату труда и отчисления на социальные нужды ремонтного персонала</t>
  </si>
  <si>
    <t>Административные расходы всего, в том числе</t>
  </si>
  <si>
    <t xml:space="preserve"> 1.3.1</t>
  </si>
  <si>
    <t>расходы на оплату труда и отчисления на социальные нужды административного персонала персонала</t>
  </si>
  <si>
    <t xml:space="preserve"> 1.3.2</t>
  </si>
  <si>
    <t xml:space="preserve"> 1.3.5</t>
  </si>
  <si>
    <t xml:space="preserve"> 1.3.6</t>
  </si>
  <si>
    <t>расходы на канцелярские товары</t>
  </si>
  <si>
    <t>расходы на служебные командировки</t>
  </si>
  <si>
    <t>расходы на обучение персонала</t>
  </si>
  <si>
    <t>арендная плата, лизинговые платежи, не связанные с арендой (лизингом) объектов, используемых для захоронения твердых коммунальных отходов</t>
  </si>
  <si>
    <t>расходы на оплату иных работ и услуг, выполняемых по договорам с организациями, за исключением отнесенных к производственным расходам всего, в том числе:</t>
  </si>
  <si>
    <t>расходы на оплату услуг связи</t>
  </si>
  <si>
    <t>расходы на оплату вневедомственной охраны</t>
  </si>
  <si>
    <t>расходы на оплату юридических, информационных, аудиторских и консультационных услуг</t>
  </si>
  <si>
    <t>……………..</t>
  </si>
  <si>
    <t xml:space="preserve"> 1.3.7</t>
  </si>
  <si>
    <t>расходы на амортизацию непроизводственных активов</t>
  </si>
  <si>
    <t>Итого</t>
  </si>
  <si>
    <t xml:space="preserve">Наименование </t>
  </si>
  <si>
    <t>2016 год</t>
  </si>
  <si>
    <t>всего</t>
  </si>
  <si>
    <t>1-ое полугодие</t>
  </si>
  <si>
    <t>2-ое полугодие</t>
  </si>
  <si>
    <t>Предложение организации</t>
  </si>
  <si>
    <t>Принято РСТ КК</t>
  </si>
  <si>
    <t>Расходы на электроэнергию</t>
  </si>
  <si>
    <t>Расходы на водоснабжение и водоотведение</t>
  </si>
  <si>
    <t>Расходы на иные виды топлива и энергетические ресурсы</t>
  </si>
  <si>
    <t>тыс.руб.</t>
  </si>
  <si>
    <t>Расходы на энергетические ресурсы*</t>
  </si>
  <si>
    <t>Расходы на приобретение тепловой энергии*</t>
  </si>
  <si>
    <t xml:space="preserve"> 3.2</t>
  </si>
  <si>
    <t xml:space="preserve"> 2.6</t>
  </si>
  <si>
    <t xml:space="preserve"> 2.6.1</t>
  </si>
  <si>
    <t xml:space="preserve"> 2.6.2</t>
  </si>
  <si>
    <t xml:space="preserve"> 2.7</t>
  </si>
  <si>
    <t xml:space="preserve"> 2.7.1</t>
  </si>
  <si>
    <t xml:space="preserve"> 2.7.2 </t>
  </si>
  <si>
    <t xml:space="preserve"> 2.8</t>
  </si>
  <si>
    <t xml:space="preserve"> 2.8.1</t>
  </si>
  <si>
    <t xml:space="preserve"> 2.8.2</t>
  </si>
  <si>
    <t xml:space="preserve"> 2.8.3</t>
  </si>
  <si>
    <t xml:space="preserve"> 2.8.4</t>
  </si>
  <si>
    <t xml:space="preserve"> 2.9</t>
  </si>
  <si>
    <t xml:space="preserve"> 2.10</t>
  </si>
  <si>
    <t xml:space="preserve"> 4.</t>
  </si>
  <si>
    <t xml:space="preserve"> 5.</t>
  </si>
  <si>
    <t>Приложение 3.1</t>
  </si>
  <si>
    <t>Приложение 3.2</t>
  </si>
  <si>
    <t>Приложение 5</t>
  </si>
  <si>
    <t>Приложение 5.1</t>
  </si>
  <si>
    <t>Приложение 5.3</t>
  </si>
  <si>
    <t xml:space="preserve"> 7.1</t>
  </si>
  <si>
    <t xml:space="preserve"> 7.2</t>
  </si>
  <si>
    <t>4 класса опасности</t>
  </si>
  <si>
    <t>5 класса опасности</t>
  </si>
  <si>
    <t>Тариф на захоронение твердых коммунальных отходов</t>
  </si>
  <si>
    <t xml:space="preserve"> 8.1</t>
  </si>
  <si>
    <t xml:space="preserve"> 8.2</t>
  </si>
  <si>
    <t>Наименование  показателя</t>
  </si>
  <si>
    <t>Единица измерения</t>
  </si>
  <si>
    <t>значение фактического показателя</t>
  </si>
  <si>
    <t>значение планового показателя</t>
  </si>
  <si>
    <t>ожидаемое значение фактического показателя</t>
  </si>
  <si>
    <t xml:space="preserve">Сведения
о плановых  и  фактических показателях  эффективности объектов, используемых для захоронения твердых коммунальных отходов                                                                         </t>
  </si>
  <si>
    <t xml:space="preserve"> 2018 год</t>
  </si>
  <si>
    <t xml:space="preserve">Доля проб подземных вод, почвы и воздуха, отобранных по результатам производственного экологического контроля, не соответствующих установленным требованиям, в общем объеме таких проб </t>
  </si>
  <si>
    <t>Количество возгораний твердых коммунальных отходов в расчете на единицу площади объекта, используемого для захоронения твердых коммунальных отходов</t>
  </si>
  <si>
    <t>штук/га</t>
  </si>
  <si>
    <t xml:space="preserve">Расчет амортизационных отчислений на восстановление основных производственных фондов, тыс. руб. </t>
  </si>
  <si>
    <t>№ п.п.</t>
  </si>
  <si>
    <t>Показатели</t>
  </si>
  <si>
    <t>1.</t>
  </si>
  <si>
    <t>Первоначальная стоимость осн. фондов на начало периода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</si>
  <si>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</si>
  <si>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</si>
  <si>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</si>
  <si>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</si>
  <si>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</si>
  <si>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>- рабочие машины</t>
  </si>
  <si>
    <t>- приборы и лаборат. оборудование</t>
  </si>
  <si>
    <t>- вычислительная техника</t>
  </si>
  <si>
    <t>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</si>
  <si>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</si>
  <si>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</si>
  <si>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</si>
  <si>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</si>
  <si>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2.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</si>
  <si>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</si>
  <si>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3.</t>
  </si>
  <si>
    <t>Ввод основных производственных фондов</t>
  </si>
  <si>
    <t>4.</t>
  </si>
  <si>
    <t>Выбытие основных производственных фондов</t>
  </si>
  <si>
    <t>5.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</si>
  <si>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</si>
  <si>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</si>
  <si>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</si>
  <si>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Период регулирования 2017</t>
  </si>
  <si>
    <t>Период регулирования 2018</t>
  </si>
  <si>
    <t>Период регулирования 2019</t>
  </si>
  <si>
    <t>8</t>
  </si>
  <si>
    <t>3.1.</t>
  </si>
  <si>
    <t>в т.ч. на захоронение ТКО</t>
  </si>
  <si>
    <t>Базовый период (2016 год)</t>
  </si>
  <si>
    <t>1.1.5.</t>
  </si>
  <si>
    <t>тыс.куб. м</t>
  </si>
  <si>
    <t>1.2.</t>
  </si>
  <si>
    <t xml:space="preserve"> 2.11</t>
  </si>
  <si>
    <t>Темп роста тарифа (cреднегодовой)</t>
  </si>
  <si>
    <t>Темп роста тарифа 4 класса</t>
  </si>
  <si>
    <t>Темп роста тарифа 5 класса</t>
  </si>
  <si>
    <t>Расходы на приобретение холодной воды</t>
  </si>
  <si>
    <t>ожид.</t>
  </si>
  <si>
    <t>Ремонтные расходы</t>
  </si>
  <si>
    <t>Арендная и концессионная плата, лизинговые платежи</t>
  </si>
  <si>
    <t>Налоги и сборы</t>
  </si>
  <si>
    <t>показатели</t>
  </si>
  <si>
    <t>НВВ</t>
  </si>
  <si>
    <t xml:space="preserve">Общие </t>
  </si>
  <si>
    <t>Негативка</t>
  </si>
  <si>
    <t>Тариф</t>
  </si>
  <si>
    <t>4 класс</t>
  </si>
  <si>
    <t>5 класс</t>
  </si>
  <si>
    <t>год</t>
  </si>
  <si>
    <t>1-ое</t>
  </si>
  <si>
    <t>2-ое</t>
  </si>
  <si>
    <t>Объем</t>
  </si>
  <si>
    <t>общий</t>
  </si>
  <si>
    <t>Тариф на захоронение ТКО                    4 класса опасности</t>
  </si>
  <si>
    <t>Тариф на захоронение ТКО                    5 класса опасности</t>
  </si>
  <si>
    <t>Расходы на сырье и материалы</t>
  </si>
  <si>
    <r>
      <rPr>
        <u val="single"/>
        <sz val="11"/>
        <color indexed="8"/>
        <rFont val="Times New Roman"/>
        <family val="1"/>
      </rPr>
      <t xml:space="preserve">Наименование организации </t>
    </r>
    <r>
      <rPr>
        <b/>
        <u val="single"/>
        <sz val="11"/>
        <color indexed="8"/>
        <rFont val="Times New Roman"/>
        <family val="1"/>
      </rPr>
      <t>__________________</t>
    </r>
  </si>
  <si>
    <t>Приложение 13</t>
  </si>
  <si>
    <t xml:space="preserve">расходы на оплату выполняемых сторонними организациями или индивидуальными предпринимателями работ и (или) услуг, связанных  с эксплуатацией объектов, используемых для захоронения твердых коммунальных отходов </t>
  </si>
  <si>
    <t>Общехозяйственные расходы</t>
  </si>
  <si>
    <t>прочие производственные расходы</t>
  </si>
  <si>
    <t>Расходы на уплату процентов по займам и кредитам, не учитываемые при определении  налоговой базы по налогу на прибыль</t>
  </si>
  <si>
    <t>расходы на оплату труда и отчисления на социальные нужды основного производственного персонала</t>
  </si>
  <si>
    <t>Расходы на текущий и капитальный ремонт объектов, используемых для захоронения твердых коммунальных отходов всего</t>
  </si>
  <si>
    <t>1.1.4.1</t>
  </si>
  <si>
    <t>1.1.4.2</t>
  </si>
  <si>
    <t>1.1.4.3</t>
  </si>
  <si>
    <t>1.2.1</t>
  </si>
  <si>
    <t>1.2.2</t>
  </si>
  <si>
    <t xml:space="preserve"> 1.3.4</t>
  </si>
  <si>
    <t xml:space="preserve"> 1.3.8</t>
  </si>
  <si>
    <t xml:space="preserve"> 1.3.9</t>
  </si>
  <si>
    <t xml:space="preserve"> 1.3.10</t>
  </si>
  <si>
    <t xml:space="preserve"> 1.3.11</t>
  </si>
  <si>
    <t xml:space="preserve"> 1.3.12</t>
  </si>
  <si>
    <t xml:space="preserve"> 1.3.13</t>
  </si>
  <si>
    <t>Наименование организации __________________</t>
  </si>
  <si>
    <t>Приложение 15</t>
  </si>
  <si>
    <r>
      <rPr>
        <u val="single"/>
        <sz val="11"/>
        <color indexed="8"/>
        <rFont val="Times New Roman"/>
        <family val="1"/>
      </rPr>
      <t xml:space="preserve">Наименование организации </t>
    </r>
    <r>
      <rPr>
        <b/>
        <u val="single"/>
        <sz val="11"/>
        <color indexed="8"/>
        <rFont val="Times New Roman"/>
        <family val="1"/>
      </rPr>
      <t>______________</t>
    </r>
  </si>
  <si>
    <t>Итого в расходы на захоронение ТКО</t>
  </si>
  <si>
    <r>
      <rPr>
        <u val="single"/>
        <sz val="11"/>
        <color indexed="8"/>
        <rFont val="Times New Roman"/>
        <family val="1"/>
      </rPr>
      <t xml:space="preserve">Наименование организации </t>
    </r>
    <r>
      <rPr>
        <b/>
        <u val="single"/>
        <sz val="11"/>
        <color indexed="8"/>
        <rFont val="Times New Roman"/>
        <family val="1"/>
      </rPr>
      <t>____________________</t>
    </r>
  </si>
  <si>
    <t>Наименование организации _________________________</t>
  </si>
  <si>
    <t>Расходы на оплату труда в целом по регулируемым видам деятельности</t>
  </si>
  <si>
    <t>Расходы на оплату товаров (услуг, работ), приобретаемых у других организаций</t>
  </si>
  <si>
    <t>Услуги по холодному водоснабжению</t>
  </si>
  <si>
    <t>3.6</t>
  </si>
  <si>
    <t>Плата за негативное воздействие на окружающую среду</t>
  </si>
  <si>
    <t>Резерв по сомнительным долгам гарантирующей организации</t>
  </si>
  <si>
    <t>5.1</t>
  </si>
  <si>
    <t>Сбытовые расходы гарантирующей организации</t>
  </si>
  <si>
    <t>Экономия расходов</t>
  </si>
  <si>
    <t>Расходы на компенсацию экономически обоснованных расходов</t>
  </si>
  <si>
    <t>Наименование организации ________________________</t>
  </si>
  <si>
    <t>8.1</t>
  </si>
  <si>
    <t>8.2</t>
  </si>
  <si>
    <t xml:space="preserve">Северные надбавки заложены из расчета 160%, если организация выплачивает другой процент, то необходимо поправить формулу расчета </t>
  </si>
  <si>
    <t>***</t>
  </si>
  <si>
    <t>Наименование организации ___________________</t>
  </si>
  <si>
    <t>Наименование организации _______________________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</si>
</sst>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%"/>
    <numFmt numFmtId="181" formatCode="0.000"/>
    <numFmt numFmtId="182" formatCode="0.000E+00"/>
    <numFmt numFmtId="183" formatCode="#,##0.0000000"/>
    <numFmt numFmtId="184" formatCode="#,##0.00_ ;\-#,##0.00\ "/>
    <numFmt numFmtId="185" formatCode="0.0000"/>
    <numFmt numFmtId="186" formatCode="#,##0.00_р_.;[Red]#,##0.00_р_."/>
    <numFmt numFmtId="187" formatCode="#,##0.00_р_."/>
    <numFmt numFmtId="188" formatCode="0.000000"/>
    <numFmt numFmtId="189" formatCode="0.00000"/>
    <numFmt numFmtId="190" formatCode="#,##0_ ;\-#,##0\ "/>
    <numFmt numFmtId="191" formatCode="#,##0.00;\-#,##0.00;"/>
    <numFmt numFmtId="192" formatCode="_-* #,##0_р_._-;\-* #,##0_р_._-;_-* &quot;-&quot;??_р_._-;_-@_-"/>
    <numFmt numFmtId="193" formatCode="_(* #,##0.00_);_(* \(#,##0.00\);_(* &quot;-&quot;??_);_(@_)"/>
    <numFmt numFmtId="194" formatCode="0_ ;\-0\ "/>
    <numFmt numFmtId="195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top" wrapText="1"/>
      <protection/>
    </xf>
    <xf numFmtId="0" fontId="57" fillId="0" borderId="12" xfId="0" applyFont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top"/>
      <protection/>
    </xf>
    <xf numFmtId="0" fontId="2" fillId="0" borderId="0" xfId="53" applyFont="1" applyBorder="1" applyAlignment="1">
      <alignment horizontal="center" vertical="top" wrapText="1"/>
      <protection/>
    </xf>
    <xf numFmtId="0" fontId="57" fillId="0" borderId="11" xfId="0" applyFont="1" applyBorder="1" applyAlignment="1">
      <alignment horizontal="center" vertical="top" wrapText="1"/>
    </xf>
    <xf numFmtId="0" fontId="2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57" fillId="0" borderId="1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9" fillId="0" borderId="0" xfId="0" applyFont="1" applyFill="1" applyAlignment="1">
      <alignment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left" vertical="center" wrapText="1" indent="2"/>
    </xf>
    <xf numFmtId="0" fontId="57" fillId="0" borderId="18" xfId="0" applyFont="1" applyBorder="1" applyAlignment="1">
      <alignment horizontal="left" vertical="center" wrapText="1" indent="4"/>
    </xf>
    <xf numFmtId="0" fontId="57" fillId="17" borderId="17" xfId="0" applyFont="1" applyFill="1" applyBorder="1" applyAlignment="1">
      <alignment vertical="center" wrapText="1"/>
    </xf>
    <xf numFmtId="0" fontId="57" fillId="17" borderId="18" xfId="0" applyFont="1" applyFill="1" applyBorder="1" applyAlignment="1">
      <alignment vertical="center" wrapText="1"/>
    </xf>
    <xf numFmtId="0" fontId="57" fillId="17" borderId="18" xfId="0" applyFont="1" applyFill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0" fontId="60" fillId="17" borderId="17" xfId="0" applyFont="1" applyFill="1" applyBorder="1" applyAlignment="1">
      <alignment vertical="center" wrapText="1"/>
    </xf>
    <xf numFmtId="0" fontId="60" fillId="17" borderId="18" xfId="0" applyFont="1" applyFill="1" applyBorder="1" applyAlignment="1">
      <alignment vertical="center" wrapText="1"/>
    </xf>
    <xf numFmtId="0" fontId="60" fillId="17" borderId="18" xfId="0" applyFont="1" applyFill="1" applyBorder="1" applyAlignment="1">
      <alignment horizontal="center" vertical="center" wrapText="1"/>
    </xf>
    <xf numFmtId="1" fontId="60" fillId="17" borderId="18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8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16" fontId="57" fillId="0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0" borderId="10" xfId="0" applyFont="1" applyFill="1" applyBorder="1" applyAlignment="1">
      <alignment horizontal="left" wrapText="1" indent="1"/>
    </xf>
    <xf numFmtId="0" fontId="57" fillId="0" borderId="10" xfId="0" applyFont="1" applyFill="1" applyBorder="1" applyAlignment="1">
      <alignment horizontal="left" wrapText="1" indent="2"/>
    </xf>
    <xf numFmtId="0" fontId="57" fillId="0" borderId="10" xfId="0" applyFont="1" applyFill="1" applyBorder="1" applyAlignment="1">
      <alignment horizontal="left" wrapText="1" inden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1" fontId="5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176" fontId="57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" fontId="57" fillId="33" borderId="13" xfId="0" applyNumberFormat="1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10" fontId="57" fillId="33" borderId="10" xfId="0" applyNumberFormat="1" applyFont="1" applyFill="1" applyBorder="1" applyAlignment="1">
      <alignment/>
    </xf>
    <xf numFmtId="16" fontId="60" fillId="33" borderId="10" xfId="0" applyNumberFormat="1" applyFont="1" applyFill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3" fontId="4" fillId="33" borderId="10" xfId="52" applyNumberFormat="1" applyFont="1" applyFill="1" applyBorder="1" applyAlignment="1">
      <alignment horizontal="right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3" fillId="33" borderId="10" xfId="65" applyNumberFormat="1" applyFont="1" applyFill="1" applyBorder="1" applyAlignment="1">
      <alignment horizontal="right"/>
    </xf>
    <xf numFmtId="16" fontId="57" fillId="33" borderId="10" xfId="0" applyNumberFormat="1" applyFont="1" applyFill="1" applyBorder="1" applyAlignment="1">
      <alignment horizont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3" fontId="0" fillId="33" borderId="0" xfId="0" applyNumberForma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right"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/>
    </xf>
    <xf numFmtId="0" fontId="58" fillId="33" borderId="0" xfId="0" applyFont="1" applyFill="1" applyAlignment="1">
      <alignment horizontal="left" wrapText="1"/>
    </xf>
    <xf numFmtId="0" fontId="57" fillId="33" borderId="0" xfId="0" applyFont="1" applyFill="1" applyAlignment="1">
      <alignment horizontal="right"/>
    </xf>
    <xf numFmtId="3" fontId="2" fillId="33" borderId="2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7" fillId="33" borderId="2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0" xfId="53" applyFont="1" applyAlignment="1">
      <alignment horizontal="center" vertical="top" wrapText="1"/>
      <protection/>
    </xf>
    <xf numFmtId="0" fontId="2" fillId="0" borderId="27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 vertical="top" wrapText="1"/>
      <protection/>
    </xf>
    <xf numFmtId="0" fontId="57" fillId="0" borderId="11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7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2"/>
    </xf>
    <xf numFmtId="2" fontId="5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 indent="3"/>
    </xf>
    <xf numFmtId="14" fontId="4" fillId="33" borderId="19" xfId="0" applyNumberFormat="1" applyFont="1" applyFill="1" applyBorder="1" applyAlignment="1">
      <alignment horizontal="center" vertical="center"/>
    </xf>
    <xf numFmtId="16" fontId="3" fillId="33" borderId="1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2"/>
    </xf>
    <xf numFmtId="0" fontId="60" fillId="33" borderId="10" xfId="0" applyFont="1" applyFill="1" applyBorder="1" applyAlignment="1">
      <alignment/>
    </xf>
    <xf numFmtId="171" fontId="57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wrapText="1"/>
    </xf>
    <xf numFmtId="4" fontId="3" fillId="33" borderId="10" xfId="65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wrapText="1"/>
    </xf>
    <xf numFmtId="0" fontId="60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57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4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4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39"/>
  <sheetViews>
    <sheetView tabSelected="1" view="pageBreakPreview" zoomScale="85" zoomScaleSheetLayoutView="85" zoomScalePageLayoutView="0" workbookViewId="0" topLeftCell="A1">
      <pane xSplit="3" ySplit="10" topLeftCell="D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5" sqref="F5"/>
    </sheetView>
  </sheetViews>
  <sheetFormatPr defaultColWidth="9.140625" defaultRowHeight="15"/>
  <cols>
    <col min="1" max="1" width="7.8515625" style="161" customWidth="1"/>
    <col min="2" max="2" width="36.140625" style="96" customWidth="1"/>
    <col min="3" max="3" width="13.57421875" style="97" customWidth="1"/>
    <col min="4" max="7" width="14.7109375" style="96" customWidth="1"/>
    <col min="8" max="8" width="10.421875" style="96" customWidth="1"/>
    <col min="9" max="9" width="8.7109375" style="96" customWidth="1"/>
    <col min="10" max="10" width="11.57421875" style="96" customWidth="1"/>
    <col min="11" max="11" width="11.8515625" style="96" customWidth="1"/>
    <col min="12" max="12" width="11.140625" style="96" customWidth="1"/>
    <col min="13" max="13" width="11.57421875" style="96" customWidth="1"/>
    <col min="14" max="14" width="10.57421875" style="96" customWidth="1"/>
    <col min="15" max="15" width="12.00390625" style="96" customWidth="1"/>
    <col min="16" max="16" width="11.140625" style="96" customWidth="1"/>
    <col min="17" max="26" width="9.140625" style="96" customWidth="1"/>
    <col min="27" max="16384" width="9.140625" style="46" customWidth="1"/>
  </cols>
  <sheetData>
    <row r="1" ht="15">
      <c r="U1" s="98" t="s">
        <v>291</v>
      </c>
    </row>
    <row r="2" spans="8:21" ht="15">
      <c r="H2" s="136"/>
      <c r="K2" s="136"/>
      <c r="U2" s="98"/>
    </row>
    <row r="3" spans="2:21" ht="15">
      <c r="B3" s="260" t="s">
        <v>290</v>
      </c>
      <c r="H3" s="136"/>
      <c r="L3" s="136"/>
      <c r="U3" s="98"/>
    </row>
    <row r="4" spans="1:21" ht="15.75">
      <c r="A4" s="100"/>
      <c r="B4" s="261" t="s">
        <v>142</v>
      </c>
      <c r="C4" s="261"/>
      <c r="D4" s="261"/>
      <c r="E4" s="261"/>
      <c r="F4" s="261"/>
      <c r="G4" s="261"/>
      <c r="H4" s="261"/>
      <c r="I4" s="261"/>
      <c r="J4" s="261"/>
      <c r="K4" s="261"/>
      <c r="U4" s="98"/>
    </row>
    <row r="5" ht="15">
      <c r="F5" s="136"/>
    </row>
    <row r="6" ht="7.5" customHeight="1">
      <c r="Q6" s="98"/>
    </row>
    <row r="7" spans="1:26" s="28" customFormat="1" ht="15" customHeight="1">
      <c r="A7" s="204" t="s">
        <v>0</v>
      </c>
      <c r="B7" s="207" t="s">
        <v>1</v>
      </c>
      <c r="C7" s="204" t="s">
        <v>17</v>
      </c>
      <c r="D7" s="199">
        <v>2015</v>
      </c>
      <c r="E7" s="200"/>
      <c r="F7" s="199">
        <v>2016</v>
      </c>
      <c r="G7" s="200"/>
      <c r="H7" s="196" t="s">
        <v>18</v>
      </c>
      <c r="I7" s="197"/>
      <c r="J7" s="197"/>
      <c r="K7" s="228"/>
      <c r="L7" s="228"/>
      <c r="M7" s="228"/>
      <c r="N7" s="228"/>
      <c r="O7" s="228"/>
      <c r="P7" s="229"/>
      <c r="Q7" s="195" t="s">
        <v>23</v>
      </c>
      <c r="R7" s="195"/>
      <c r="S7" s="195"/>
      <c r="T7" s="262"/>
      <c r="U7" s="262"/>
      <c r="V7" s="263"/>
      <c r="W7" s="263"/>
      <c r="X7" s="263"/>
      <c r="Y7" s="263"/>
      <c r="Z7" s="150"/>
    </row>
    <row r="8" spans="1:26" s="28" customFormat="1" ht="15">
      <c r="A8" s="205"/>
      <c r="B8" s="208"/>
      <c r="C8" s="205"/>
      <c r="D8" s="201"/>
      <c r="E8" s="202"/>
      <c r="F8" s="201"/>
      <c r="G8" s="202"/>
      <c r="H8" s="196">
        <v>2017</v>
      </c>
      <c r="I8" s="228"/>
      <c r="J8" s="229"/>
      <c r="K8" s="195">
        <v>2018</v>
      </c>
      <c r="L8" s="262"/>
      <c r="M8" s="262"/>
      <c r="N8" s="195">
        <v>2019</v>
      </c>
      <c r="O8" s="262"/>
      <c r="P8" s="262"/>
      <c r="Q8" s="264">
        <v>2017</v>
      </c>
      <c r="R8" s="265"/>
      <c r="S8" s="202"/>
      <c r="T8" s="195">
        <v>2018</v>
      </c>
      <c r="U8" s="262"/>
      <c r="V8" s="262"/>
      <c r="W8" s="195">
        <v>2019</v>
      </c>
      <c r="X8" s="262"/>
      <c r="Y8" s="262"/>
      <c r="Z8" s="150"/>
    </row>
    <row r="9" spans="1:26" s="28" customFormat="1" ht="15">
      <c r="A9" s="206"/>
      <c r="B9" s="209"/>
      <c r="C9" s="206"/>
      <c r="D9" s="165" t="s">
        <v>2</v>
      </c>
      <c r="E9" s="165" t="s">
        <v>3</v>
      </c>
      <c r="F9" s="165" t="s">
        <v>2</v>
      </c>
      <c r="G9" s="165" t="s">
        <v>3</v>
      </c>
      <c r="H9" s="162" t="s">
        <v>22</v>
      </c>
      <c r="I9" s="162" t="s">
        <v>19</v>
      </c>
      <c r="J9" s="162" t="s">
        <v>20</v>
      </c>
      <c r="K9" s="162" t="s">
        <v>22</v>
      </c>
      <c r="L9" s="162" t="s">
        <v>19</v>
      </c>
      <c r="M9" s="162" t="s">
        <v>20</v>
      </c>
      <c r="N9" s="162" t="s">
        <v>22</v>
      </c>
      <c r="O9" s="162" t="s">
        <v>19</v>
      </c>
      <c r="P9" s="162" t="s">
        <v>20</v>
      </c>
      <c r="Q9" s="162" t="s">
        <v>22</v>
      </c>
      <c r="R9" s="162" t="s">
        <v>19</v>
      </c>
      <c r="S9" s="162" t="s">
        <v>20</v>
      </c>
      <c r="T9" s="162" t="s">
        <v>22</v>
      </c>
      <c r="U9" s="162" t="s">
        <v>19</v>
      </c>
      <c r="V9" s="162" t="s">
        <v>20</v>
      </c>
      <c r="W9" s="162" t="s">
        <v>22</v>
      </c>
      <c r="X9" s="162" t="s">
        <v>19</v>
      </c>
      <c r="Y9" s="162" t="s">
        <v>20</v>
      </c>
      <c r="Z9" s="150"/>
    </row>
    <row r="10" spans="1:26" s="28" customFormat="1" ht="15">
      <c r="A10" s="102">
        <v>1</v>
      </c>
      <c r="B10" s="102">
        <v>2</v>
      </c>
      <c r="C10" s="103">
        <v>3</v>
      </c>
      <c r="D10" s="102">
        <v>6</v>
      </c>
      <c r="E10" s="102">
        <v>7</v>
      </c>
      <c r="F10" s="102">
        <v>8</v>
      </c>
      <c r="G10" s="102">
        <v>9</v>
      </c>
      <c r="H10" s="102">
        <v>10</v>
      </c>
      <c r="I10" s="102">
        <v>11</v>
      </c>
      <c r="J10" s="102">
        <v>12</v>
      </c>
      <c r="K10" s="102">
        <v>13</v>
      </c>
      <c r="L10" s="102">
        <v>14</v>
      </c>
      <c r="M10" s="102">
        <v>15</v>
      </c>
      <c r="N10" s="102">
        <v>16</v>
      </c>
      <c r="O10" s="102">
        <v>17</v>
      </c>
      <c r="P10" s="102">
        <v>18</v>
      </c>
      <c r="Q10" s="102">
        <v>19</v>
      </c>
      <c r="R10" s="102">
        <v>20</v>
      </c>
      <c r="S10" s="102">
        <v>21</v>
      </c>
      <c r="T10" s="102">
        <v>22</v>
      </c>
      <c r="U10" s="102">
        <v>23</v>
      </c>
      <c r="V10" s="266">
        <v>24</v>
      </c>
      <c r="W10" s="266">
        <v>25</v>
      </c>
      <c r="X10" s="266">
        <v>26</v>
      </c>
      <c r="Y10" s="266">
        <v>27</v>
      </c>
      <c r="Z10" s="150"/>
    </row>
    <row r="11" spans="1:26" s="28" customFormat="1" ht="15">
      <c r="A11" s="151">
        <v>1</v>
      </c>
      <c r="B11" s="105" t="s">
        <v>112</v>
      </c>
      <c r="C11" s="151" t="s">
        <v>32</v>
      </c>
      <c r="D11" s="107">
        <f>D12+D19+D20+D24</f>
        <v>0</v>
      </c>
      <c r="E11" s="107">
        <f aca="true" t="shared" si="0" ref="E11:U11">E12+E19+E20+E24</f>
        <v>0</v>
      </c>
      <c r="F11" s="107">
        <f t="shared" si="0"/>
        <v>0</v>
      </c>
      <c r="G11" s="107">
        <f t="shared" si="0"/>
        <v>0</v>
      </c>
      <c r="H11" s="107">
        <f t="shared" si="0"/>
        <v>0</v>
      </c>
      <c r="I11" s="107">
        <f t="shared" si="0"/>
        <v>0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>M12+M19+M20+M24</f>
        <v>0</v>
      </c>
      <c r="N11" s="107">
        <f>N12+N19+N20+N24</f>
        <v>0</v>
      </c>
      <c r="O11" s="107">
        <f>O12+O19+O20+O24</f>
        <v>0</v>
      </c>
      <c r="P11" s="107">
        <f>P12+P19+P20+P24</f>
        <v>0</v>
      </c>
      <c r="Q11" s="158">
        <f t="shared" si="0"/>
        <v>0</v>
      </c>
      <c r="R11" s="158">
        <f t="shared" si="0"/>
        <v>0</v>
      </c>
      <c r="S11" s="158">
        <f t="shared" si="0"/>
        <v>0</v>
      </c>
      <c r="T11" s="158">
        <f t="shared" si="0"/>
        <v>0</v>
      </c>
      <c r="U11" s="158">
        <f t="shared" si="0"/>
        <v>0</v>
      </c>
      <c r="V11" s="158">
        <f>V12+V19+V20+V24</f>
        <v>0</v>
      </c>
      <c r="W11" s="158">
        <f>W12+W19+W20+W24</f>
        <v>0</v>
      </c>
      <c r="X11" s="158">
        <f>X12+X19+X20+X24</f>
        <v>0</v>
      </c>
      <c r="Y11" s="158">
        <f>Y12+Y19+Y20+Y24</f>
        <v>0</v>
      </c>
      <c r="Z11" s="150"/>
    </row>
    <row r="12" spans="1:26" s="28" customFormat="1" ht="15">
      <c r="A12" s="151" t="s">
        <v>5</v>
      </c>
      <c r="B12" s="267" t="s">
        <v>113</v>
      </c>
      <c r="C12" s="106" t="s">
        <v>32</v>
      </c>
      <c r="D12" s="107">
        <f>D13+D17+D18</f>
        <v>0</v>
      </c>
      <c r="E12" s="107">
        <f>E13+E17+E18</f>
        <v>0</v>
      </c>
      <c r="F12" s="107">
        <f>F13+F17+F18</f>
        <v>0</v>
      </c>
      <c r="G12" s="107">
        <f>G13+G17+G18</f>
        <v>0</v>
      </c>
      <c r="H12" s="107">
        <f>H13+H17+H18</f>
        <v>0</v>
      </c>
      <c r="I12" s="107">
        <f>I13+I17+I18</f>
        <v>0</v>
      </c>
      <c r="J12" s="107">
        <f>J13+J17+J18</f>
        <v>0</v>
      </c>
      <c r="K12" s="107">
        <f>K13+K17+K18</f>
        <v>0</v>
      </c>
      <c r="L12" s="107">
        <f>L13+L17+L18</f>
        <v>0</v>
      </c>
      <c r="M12" s="107">
        <f>M13+M17+M18</f>
        <v>0</v>
      </c>
      <c r="N12" s="107">
        <f>N13+N17+N18</f>
        <v>0</v>
      </c>
      <c r="O12" s="107">
        <f>O13+O17+O18</f>
        <v>0</v>
      </c>
      <c r="P12" s="107">
        <f>P13+P17+P18</f>
        <v>0</v>
      </c>
      <c r="Q12" s="107">
        <f>Q13+Q17+Q18</f>
        <v>0</v>
      </c>
      <c r="R12" s="107">
        <f>R13+R17+R18</f>
        <v>0</v>
      </c>
      <c r="S12" s="107">
        <f>S13+S17+S18</f>
        <v>0</v>
      </c>
      <c r="T12" s="107">
        <f>T13+T17+T18</f>
        <v>0</v>
      </c>
      <c r="U12" s="107">
        <f>U13+U17+U18</f>
        <v>0</v>
      </c>
      <c r="V12" s="107">
        <f>V13+V17+V18</f>
        <v>0</v>
      </c>
      <c r="W12" s="107">
        <f>W13+W17+W18</f>
        <v>0</v>
      </c>
      <c r="X12" s="107">
        <f>X13+X17+X18</f>
        <v>0</v>
      </c>
      <c r="Y12" s="107">
        <f>Y13+Y17+Y18</f>
        <v>0</v>
      </c>
      <c r="Z12" s="150"/>
    </row>
    <row r="13" spans="1:26" s="28" customFormat="1" ht="30">
      <c r="A13" s="106" t="s">
        <v>6</v>
      </c>
      <c r="B13" s="268" t="s">
        <v>127</v>
      </c>
      <c r="C13" s="106" t="s">
        <v>32</v>
      </c>
      <c r="D13" s="107"/>
      <c r="E13" s="107"/>
      <c r="F13" s="107"/>
      <c r="G13" s="107"/>
      <c r="H13" s="107"/>
      <c r="I13" s="107"/>
      <c r="J13" s="107"/>
      <c r="K13" s="269"/>
      <c r="L13" s="269"/>
      <c r="M13" s="269"/>
      <c r="N13" s="269"/>
      <c r="O13" s="269"/>
      <c r="P13" s="269"/>
      <c r="Q13" s="107"/>
      <c r="R13" s="107"/>
      <c r="S13" s="107"/>
      <c r="T13" s="107"/>
      <c r="U13" s="107"/>
      <c r="V13" s="107"/>
      <c r="W13" s="107"/>
      <c r="X13" s="107"/>
      <c r="Y13" s="107"/>
      <c r="Z13" s="150"/>
    </row>
    <row r="14" spans="1:26" s="28" customFormat="1" ht="15">
      <c r="A14" s="106" t="s">
        <v>114</v>
      </c>
      <c r="B14" s="270" t="s">
        <v>115</v>
      </c>
      <c r="C14" s="106" t="s">
        <v>32</v>
      </c>
      <c r="D14" s="108"/>
      <c r="E14" s="108"/>
      <c r="F14" s="108"/>
      <c r="G14" s="108"/>
      <c r="H14" s="108"/>
      <c r="I14" s="108"/>
      <c r="J14" s="108"/>
      <c r="K14" s="269"/>
      <c r="L14" s="269"/>
      <c r="M14" s="269"/>
      <c r="N14" s="269"/>
      <c r="O14" s="269"/>
      <c r="P14" s="269"/>
      <c r="Q14" s="107"/>
      <c r="R14" s="107"/>
      <c r="S14" s="107"/>
      <c r="T14" s="107"/>
      <c r="U14" s="107"/>
      <c r="V14" s="107"/>
      <c r="W14" s="107"/>
      <c r="X14" s="107"/>
      <c r="Y14" s="107"/>
      <c r="Z14" s="150"/>
    </row>
    <row r="15" spans="1:26" s="28" customFormat="1" ht="15">
      <c r="A15" s="106" t="s">
        <v>116</v>
      </c>
      <c r="B15" s="270" t="s">
        <v>117</v>
      </c>
      <c r="C15" s="106" t="s">
        <v>32</v>
      </c>
      <c r="D15" s="108"/>
      <c r="E15" s="108"/>
      <c r="F15" s="108"/>
      <c r="G15" s="108"/>
      <c r="H15" s="108"/>
      <c r="I15" s="108"/>
      <c r="J15" s="108"/>
      <c r="K15" s="269"/>
      <c r="L15" s="269"/>
      <c r="M15" s="269"/>
      <c r="N15" s="269"/>
      <c r="O15" s="269"/>
      <c r="P15" s="269"/>
      <c r="Q15" s="107"/>
      <c r="R15" s="107"/>
      <c r="S15" s="107"/>
      <c r="T15" s="107"/>
      <c r="U15" s="107"/>
      <c r="V15" s="107"/>
      <c r="W15" s="107"/>
      <c r="X15" s="107"/>
      <c r="Y15" s="107"/>
      <c r="Z15" s="150"/>
    </row>
    <row r="16" spans="1:26" s="28" customFormat="1" ht="15">
      <c r="A16" s="106" t="s">
        <v>118</v>
      </c>
      <c r="B16" s="270" t="s">
        <v>119</v>
      </c>
      <c r="C16" s="106" t="s">
        <v>32</v>
      </c>
      <c r="D16" s="108"/>
      <c r="E16" s="108"/>
      <c r="F16" s="108"/>
      <c r="G16" s="108"/>
      <c r="H16" s="108"/>
      <c r="I16" s="108"/>
      <c r="J16" s="108"/>
      <c r="K16" s="269"/>
      <c r="L16" s="269"/>
      <c r="M16" s="269"/>
      <c r="N16" s="269"/>
      <c r="O16" s="269"/>
      <c r="P16" s="269"/>
      <c r="Q16" s="107"/>
      <c r="R16" s="107"/>
      <c r="S16" s="107"/>
      <c r="T16" s="107"/>
      <c r="U16" s="107"/>
      <c r="V16" s="107"/>
      <c r="W16" s="107"/>
      <c r="X16" s="107"/>
      <c r="Y16" s="107"/>
      <c r="Z16" s="150"/>
    </row>
    <row r="17" spans="1:26" s="28" customFormat="1" ht="17.25" customHeight="1">
      <c r="A17" s="106" t="s">
        <v>7</v>
      </c>
      <c r="B17" s="268" t="s">
        <v>74</v>
      </c>
      <c r="C17" s="106" t="s">
        <v>32</v>
      </c>
      <c r="D17" s="107"/>
      <c r="E17" s="107"/>
      <c r="F17" s="107"/>
      <c r="G17" s="107"/>
      <c r="H17" s="107"/>
      <c r="I17" s="107"/>
      <c r="J17" s="107"/>
      <c r="K17" s="107"/>
      <c r="L17" s="269"/>
      <c r="M17" s="269"/>
      <c r="N17" s="107"/>
      <c r="O17" s="107"/>
      <c r="P17" s="269"/>
      <c r="Q17" s="107"/>
      <c r="R17" s="107"/>
      <c r="S17" s="107"/>
      <c r="T17" s="107"/>
      <c r="U17" s="107"/>
      <c r="V17" s="107"/>
      <c r="W17" s="107"/>
      <c r="X17" s="107"/>
      <c r="Y17" s="107"/>
      <c r="Z17" s="150"/>
    </row>
    <row r="18" spans="1:26" s="28" customFormat="1" ht="47.25" customHeight="1">
      <c r="A18" s="106" t="s">
        <v>24</v>
      </c>
      <c r="B18" s="268" t="s">
        <v>143</v>
      </c>
      <c r="C18" s="106" t="s">
        <v>32</v>
      </c>
      <c r="D18" s="112"/>
      <c r="E18" s="112"/>
      <c r="F18" s="112"/>
      <c r="G18" s="112"/>
      <c r="H18" s="112"/>
      <c r="I18" s="112"/>
      <c r="J18" s="112"/>
      <c r="K18" s="107"/>
      <c r="L18" s="269"/>
      <c r="M18" s="269"/>
      <c r="N18" s="107"/>
      <c r="O18" s="107"/>
      <c r="P18" s="269"/>
      <c r="Q18" s="107"/>
      <c r="R18" s="107"/>
      <c r="S18" s="107"/>
      <c r="T18" s="107"/>
      <c r="U18" s="107"/>
      <c r="V18" s="107"/>
      <c r="W18" s="107"/>
      <c r="X18" s="107"/>
      <c r="Y18" s="107"/>
      <c r="Z18" s="150"/>
    </row>
    <row r="19" spans="1:26" s="28" customFormat="1" ht="15">
      <c r="A19" s="151" t="s">
        <v>8</v>
      </c>
      <c r="B19" s="267" t="s">
        <v>111</v>
      </c>
      <c r="C19" s="106" t="s">
        <v>32</v>
      </c>
      <c r="D19" s="107"/>
      <c r="E19" s="107"/>
      <c r="F19" s="107"/>
      <c r="G19" s="107"/>
      <c r="H19" s="107"/>
      <c r="I19" s="107"/>
      <c r="J19" s="107"/>
      <c r="K19" s="107"/>
      <c r="L19" s="269"/>
      <c r="M19" s="269"/>
      <c r="N19" s="107"/>
      <c r="O19" s="107"/>
      <c r="P19" s="107"/>
      <c r="Q19" s="158"/>
      <c r="R19" s="158"/>
      <c r="S19" s="158"/>
      <c r="T19" s="158"/>
      <c r="U19" s="158"/>
      <c r="V19" s="158"/>
      <c r="W19" s="158"/>
      <c r="X19" s="158"/>
      <c r="Y19" s="158"/>
      <c r="Z19" s="150"/>
    </row>
    <row r="20" spans="1:26" s="28" customFormat="1" ht="15">
      <c r="A20" s="151" t="s">
        <v>9</v>
      </c>
      <c r="B20" s="267" t="s">
        <v>120</v>
      </c>
      <c r="C20" s="106" t="s">
        <v>32</v>
      </c>
      <c r="D20" s="107">
        <f>D23+D22+D21</f>
        <v>0</v>
      </c>
      <c r="E20" s="108">
        <f aca="true" t="shared" si="1" ref="E20:J20">E23+E22+E21</f>
        <v>0</v>
      </c>
      <c r="F20" s="107">
        <f t="shared" si="1"/>
        <v>0</v>
      </c>
      <c r="G20" s="107">
        <f t="shared" si="1"/>
        <v>0</v>
      </c>
      <c r="H20" s="107">
        <f t="shared" si="1"/>
        <v>0</v>
      </c>
      <c r="I20" s="107">
        <f t="shared" si="1"/>
        <v>0</v>
      </c>
      <c r="J20" s="107">
        <f t="shared" si="1"/>
        <v>0</v>
      </c>
      <c r="K20" s="107">
        <f>K23</f>
        <v>0</v>
      </c>
      <c r="L20" s="269">
        <f>K20/2</f>
        <v>0</v>
      </c>
      <c r="M20" s="269">
        <f>L20</f>
        <v>0</v>
      </c>
      <c r="N20" s="107">
        <f>K20*104%</f>
        <v>0</v>
      </c>
      <c r="O20" s="107">
        <f>L20*104%</f>
        <v>0</v>
      </c>
      <c r="P20" s="107">
        <f>M20*104%</f>
        <v>0</v>
      </c>
      <c r="Q20" s="158">
        <f aca="true" t="shared" si="2" ref="Q20:Y20">Q23</f>
        <v>0</v>
      </c>
      <c r="R20" s="158">
        <f t="shared" si="2"/>
        <v>0</v>
      </c>
      <c r="S20" s="158">
        <f t="shared" si="2"/>
        <v>0</v>
      </c>
      <c r="T20" s="158">
        <f t="shared" si="2"/>
        <v>0</v>
      </c>
      <c r="U20" s="158">
        <f t="shared" si="2"/>
        <v>0</v>
      </c>
      <c r="V20" s="158">
        <f t="shared" si="2"/>
        <v>0</v>
      </c>
      <c r="W20" s="158">
        <f t="shared" si="2"/>
        <v>0</v>
      </c>
      <c r="X20" s="158">
        <f t="shared" si="2"/>
        <v>0</v>
      </c>
      <c r="Y20" s="158">
        <f t="shared" si="2"/>
        <v>0</v>
      </c>
      <c r="Z20" s="150"/>
    </row>
    <row r="21" spans="1:26" s="28" customFormat="1" ht="30">
      <c r="A21" s="106" t="s">
        <v>10</v>
      </c>
      <c r="B21" s="268" t="s">
        <v>146</v>
      </c>
      <c r="C21" s="106" t="s">
        <v>32</v>
      </c>
      <c r="D21" s="107"/>
      <c r="E21" s="108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50"/>
    </row>
    <row r="22" spans="1:26" s="28" customFormat="1" ht="30">
      <c r="A22" s="106" t="s">
        <v>11</v>
      </c>
      <c r="B22" s="268" t="s">
        <v>148</v>
      </c>
      <c r="C22" s="106" t="s">
        <v>32</v>
      </c>
      <c r="D22" s="107"/>
      <c r="E22" s="108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50"/>
    </row>
    <row r="23" spans="1:26" s="28" customFormat="1" ht="90">
      <c r="A23" s="271" t="s">
        <v>147</v>
      </c>
      <c r="B23" s="268" t="s">
        <v>149</v>
      </c>
      <c r="C23" s="106" t="s">
        <v>32</v>
      </c>
      <c r="D23" s="107"/>
      <c r="E23" s="108"/>
      <c r="F23" s="107"/>
      <c r="G23" s="108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50"/>
    </row>
    <row r="24" spans="1:26" s="28" customFormat="1" ht="28.5">
      <c r="A24" s="272" t="s">
        <v>145</v>
      </c>
      <c r="B24" s="273" t="s">
        <v>144</v>
      </c>
      <c r="C24" s="106" t="s">
        <v>32</v>
      </c>
      <c r="D24" s="108"/>
      <c r="E24" s="108"/>
      <c r="F24" s="108"/>
      <c r="G24" s="108"/>
      <c r="H24" s="107"/>
      <c r="I24" s="107"/>
      <c r="J24" s="107"/>
      <c r="K24" s="107"/>
      <c r="L24" s="107"/>
      <c r="M24" s="107"/>
      <c r="N24" s="107"/>
      <c r="O24" s="107"/>
      <c r="P24" s="107"/>
      <c r="Q24" s="158"/>
      <c r="R24" s="158"/>
      <c r="S24" s="158"/>
      <c r="T24" s="158"/>
      <c r="U24" s="158"/>
      <c r="V24" s="158"/>
      <c r="W24" s="158"/>
      <c r="X24" s="158"/>
      <c r="Y24" s="158"/>
      <c r="Z24" s="150"/>
    </row>
    <row r="25" spans="1:26" s="28" customFormat="1" ht="62.25" customHeight="1">
      <c r="A25" s="151">
        <v>2</v>
      </c>
      <c r="B25" s="152" t="s">
        <v>150</v>
      </c>
      <c r="C25" s="106" t="s">
        <v>32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274"/>
      <c r="R25" s="274"/>
      <c r="S25" s="274"/>
      <c r="T25" s="274"/>
      <c r="U25" s="274"/>
      <c r="V25" s="274"/>
      <c r="W25" s="274"/>
      <c r="X25" s="274"/>
      <c r="Y25" s="274"/>
      <c r="Z25" s="150"/>
    </row>
    <row r="26" spans="1:26" s="28" customFormat="1" ht="75.75" customHeight="1">
      <c r="A26" s="151">
        <v>3</v>
      </c>
      <c r="B26" s="267" t="s">
        <v>151</v>
      </c>
      <c r="C26" s="106" t="s">
        <v>32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274"/>
      <c r="R26" s="274"/>
      <c r="S26" s="274"/>
      <c r="T26" s="274"/>
      <c r="U26" s="274"/>
      <c r="V26" s="274"/>
      <c r="W26" s="274"/>
      <c r="X26" s="274"/>
      <c r="Y26" s="274"/>
      <c r="Z26" s="150"/>
    </row>
    <row r="27" spans="1:26" s="28" customFormat="1" ht="100.5" customHeight="1">
      <c r="A27" s="151">
        <v>4</v>
      </c>
      <c r="B27" s="267" t="s">
        <v>152</v>
      </c>
      <c r="C27" s="106" t="s">
        <v>32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274"/>
      <c r="R27" s="274"/>
      <c r="S27" s="274"/>
      <c r="T27" s="274"/>
      <c r="U27" s="274"/>
      <c r="V27" s="274"/>
      <c r="W27" s="274"/>
      <c r="X27" s="274"/>
      <c r="Y27" s="274"/>
      <c r="Z27" s="150"/>
    </row>
    <row r="28" spans="1:26" s="28" customFormat="1" ht="42" customHeight="1">
      <c r="A28" s="151">
        <v>5</v>
      </c>
      <c r="B28" s="267" t="s">
        <v>153</v>
      </c>
      <c r="C28" s="106" t="s">
        <v>32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274"/>
      <c r="R28" s="274"/>
      <c r="S28" s="274"/>
      <c r="T28" s="274"/>
      <c r="U28" s="274"/>
      <c r="V28" s="274"/>
      <c r="W28" s="274"/>
      <c r="X28" s="274"/>
      <c r="Y28" s="274"/>
      <c r="Z28" s="150"/>
    </row>
    <row r="29" spans="1:26" s="28" customFormat="1" ht="28.5" customHeight="1">
      <c r="A29" s="151">
        <v>6</v>
      </c>
      <c r="B29" s="152" t="s">
        <v>121</v>
      </c>
      <c r="C29" s="106" t="s">
        <v>32</v>
      </c>
      <c r="D29" s="107">
        <f>D11</f>
        <v>0</v>
      </c>
      <c r="E29" s="107">
        <f>E11</f>
        <v>0</v>
      </c>
      <c r="F29" s="107">
        <f>F11</f>
        <v>0</v>
      </c>
      <c r="G29" s="107">
        <f>G11</f>
        <v>0</v>
      </c>
      <c r="H29" s="107">
        <f>H11</f>
        <v>0</v>
      </c>
      <c r="I29" s="107">
        <f>I31*333.19+I32*36.21</f>
        <v>0</v>
      </c>
      <c r="J29" s="107">
        <f>H29-I29</f>
        <v>0</v>
      </c>
      <c r="K29" s="107">
        <f>K11</f>
        <v>0</v>
      </c>
      <c r="L29" s="107">
        <f>L31*L34+L32*L35</f>
        <v>0</v>
      </c>
      <c r="M29" s="107">
        <f>K29-L29</f>
        <v>0</v>
      </c>
      <c r="N29" s="107">
        <f>N11</f>
        <v>0</v>
      </c>
      <c r="O29" s="107">
        <f>O31*O34+O32*O35</f>
        <v>0</v>
      </c>
      <c r="P29" s="107">
        <f>N29-O29</f>
        <v>0</v>
      </c>
      <c r="Q29" s="158">
        <f aca="true" t="shared" si="3" ref="Q29:Y29">Q11</f>
        <v>0</v>
      </c>
      <c r="R29" s="158">
        <f t="shared" si="3"/>
        <v>0</v>
      </c>
      <c r="S29" s="158">
        <f t="shared" si="3"/>
        <v>0</v>
      </c>
      <c r="T29" s="158">
        <f t="shared" si="3"/>
        <v>0</v>
      </c>
      <c r="U29" s="158">
        <f t="shared" si="3"/>
        <v>0</v>
      </c>
      <c r="V29" s="158">
        <f t="shared" si="3"/>
        <v>0</v>
      </c>
      <c r="W29" s="158">
        <f t="shared" si="3"/>
        <v>0</v>
      </c>
      <c r="X29" s="158">
        <f>X11</f>
        <v>0</v>
      </c>
      <c r="Y29" s="158">
        <f t="shared" si="3"/>
        <v>0</v>
      </c>
      <c r="Z29" s="150"/>
    </row>
    <row r="30" spans="1:26" s="28" customFormat="1" ht="28.5">
      <c r="A30" s="151">
        <v>7</v>
      </c>
      <c r="B30" s="152" t="s">
        <v>154</v>
      </c>
      <c r="C30" s="151" t="s">
        <v>122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7"/>
      <c r="P30" s="107"/>
      <c r="Q30" s="108"/>
      <c r="R30" s="108"/>
      <c r="S30" s="108"/>
      <c r="T30" s="108"/>
      <c r="U30" s="108"/>
      <c r="V30" s="108"/>
      <c r="W30" s="108"/>
      <c r="X30" s="107"/>
      <c r="Y30" s="107"/>
      <c r="Z30" s="150"/>
    </row>
    <row r="31" spans="1:26" s="28" customFormat="1" ht="15">
      <c r="A31" s="106" t="s">
        <v>211</v>
      </c>
      <c r="B31" s="152" t="s">
        <v>213</v>
      </c>
      <c r="C31" s="151" t="s">
        <v>122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7"/>
      <c r="P31" s="107"/>
      <c r="Q31" s="108"/>
      <c r="R31" s="108"/>
      <c r="S31" s="108"/>
      <c r="T31" s="108"/>
      <c r="U31" s="108"/>
      <c r="V31" s="108"/>
      <c r="W31" s="108"/>
      <c r="X31" s="107"/>
      <c r="Y31" s="107"/>
      <c r="Z31" s="150"/>
    </row>
    <row r="32" spans="1:26" s="28" customFormat="1" ht="15">
      <c r="A32" s="106" t="s">
        <v>212</v>
      </c>
      <c r="B32" s="152" t="s">
        <v>214</v>
      </c>
      <c r="C32" s="151" t="s">
        <v>122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7"/>
      <c r="P32" s="107"/>
      <c r="Q32" s="108"/>
      <c r="R32" s="108"/>
      <c r="S32" s="108"/>
      <c r="T32" s="108"/>
      <c r="U32" s="108"/>
      <c r="V32" s="108"/>
      <c r="W32" s="108"/>
      <c r="X32" s="107"/>
      <c r="Y32" s="107"/>
      <c r="Z32" s="150"/>
    </row>
    <row r="33" spans="1:26" s="28" customFormat="1" ht="32.25" customHeight="1">
      <c r="A33" s="151">
        <v>8</v>
      </c>
      <c r="B33" s="152" t="s">
        <v>215</v>
      </c>
      <c r="C33" s="151" t="s">
        <v>107</v>
      </c>
      <c r="D33" s="107" t="e">
        <f>D29/D30</f>
        <v>#DIV/0!</v>
      </c>
      <c r="E33" s="107" t="e">
        <f>E29/E30</f>
        <v>#DIV/0!</v>
      </c>
      <c r="F33" s="108" t="e">
        <f>F29/F30</f>
        <v>#DIV/0!</v>
      </c>
      <c r="G33" s="107" t="e">
        <f>G29/G30</f>
        <v>#DIV/0!</v>
      </c>
      <c r="H33" s="107" t="e">
        <f aca="true" t="shared" si="4" ref="H33:Y33">H29/H30</f>
        <v>#DIV/0!</v>
      </c>
      <c r="I33" s="107" t="e">
        <f t="shared" si="4"/>
        <v>#DIV/0!</v>
      </c>
      <c r="J33" s="107" t="e">
        <f t="shared" si="4"/>
        <v>#DIV/0!</v>
      </c>
      <c r="K33" s="107" t="e">
        <f t="shared" si="4"/>
        <v>#DIV/0!</v>
      </c>
      <c r="L33" s="107" t="e">
        <f t="shared" si="4"/>
        <v>#DIV/0!</v>
      </c>
      <c r="M33" s="107" t="e">
        <f t="shared" si="4"/>
        <v>#DIV/0!</v>
      </c>
      <c r="N33" s="107" t="e">
        <f t="shared" si="4"/>
        <v>#DIV/0!</v>
      </c>
      <c r="O33" s="107" t="e">
        <f t="shared" si="4"/>
        <v>#DIV/0!</v>
      </c>
      <c r="P33" s="107" t="e">
        <f t="shared" si="4"/>
        <v>#DIV/0!</v>
      </c>
      <c r="Q33" s="107" t="e">
        <f t="shared" si="4"/>
        <v>#DIV/0!</v>
      </c>
      <c r="R33" s="107" t="e">
        <f t="shared" si="4"/>
        <v>#DIV/0!</v>
      </c>
      <c r="S33" s="107" t="e">
        <f t="shared" si="4"/>
        <v>#DIV/0!</v>
      </c>
      <c r="T33" s="107" t="e">
        <f t="shared" si="4"/>
        <v>#DIV/0!</v>
      </c>
      <c r="U33" s="107" t="e">
        <f t="shared" si="4"/>
        <v>#DIV/0!</v>
      </c>
      <c r="V33" s="107" t="e">
        <f t="shared" si="4"/>
        <v>#DIV/0!</v>
      </c>
      <c r="W33" s="107" t="e">
        <f t="shared" si="4"/>
        <v>#DIV/0!</v>
      </c>
      <c r="X33" s="107" t="e">
        <f t="shared" si="4"/>
        <v>#DIV/0!</v>
      </c>
      <c r="Y33" s="107" t="e">
        <f t="shared" si="4"/>
        <v>#DIV/0!</v>
      </c>
      <c r="Z33" s="150"/>
    </row>
    <row r="34" spans="1:26" s="28" customFormat="1" ht="30" customHeight="1">
      <c r="A34" s="106" t="s">
        <v>216</v>
      </c>
      <c r="B34" s="152" t="s">
        <v>287</v>
      </c>
      <c r="C34" s="151" t="s">
        <v>107</v>
      </c>
      <c r="D34" s="108"/>
      <c r="E34" s="108"/>
      <c r="F34" s="108"/>
      <c r="G34" s="108"/>
      <c r="H34" s="108"/>
      <c r="I34" s="108"/>
      <c r="J34" s="275"/>
      <c r="K34" s="108"/>
      <c r="L34" s="275"/>
      <c r="M34" s="275"/>
      <c r="N34" s="108"/>
      <c r="O34" s="275"/>
      <c r="P34" s="275"/>
      <c r="Q34" s="107"/>
      <c r="R34" s="158"/>
      <c r="S34" s="158"/>
      <c r="T34" s="107"/>
      <c r="U34" s="158"/>
      <c r="V34" s="158"/>
      <c r="W34" s="107"/>
      <c r="X34" s="158"/>
      <c r="Y34" s="158"/>
      <c r="Z34" s="150"/>
    </row>
    <row r="35" spans="1:26" s="28" customFormat="1" ht="27" customHeight="1">
      <c r="A35" s="106" t="s">
        <v>217</v>
      </c>
      <c r="B35" s="152" t="s">
        <v>288</v>
      </c>
      <c r="C35" s="151" t="s">
        <v>107</v>
      </c>
      <c r="D35" s="108"/>
      <c r="E35" s="108"/>
      <c r="F35" s="108"/>
      <c r="G35" s="108"/>
      <c r="H35" s="108"/>
      <c r="I35" s="108"/>
      <c r="J35" s="275"/>
      <c r="K35" s="108"/>
      <c r="L35" s="275"/>
      <c r="M35" s="107"/>
      <c r="N35" s="108"/>
      <c r="O35" s="275"/>
      <c r="P35" s="107"/>
      <c r="Q35" s="107"/>
      <c r="R35" s="158"/>
      <c r="S35" s="158"/>
      <c r="T35" s="107"/>
      <c r="U35" s="158"/>
      <c r="V35" s="158"/>
      <c r="W35" s="107"/>
      <c r="X35" s="158"/>
      <c r="Y35" s="158"/>
      <c r="Z35" s="150"/>
    </row>
    <row r="36" spans="1:26" s="28" customFormat="1" ht="15.75" customHeight="1">
      <c r="A36" s="106"/>
      <c r="B36" s="153" t="s">
        <v>267</v>
      </c>
      <c r="C36" s="106" t="s">
        <v>16</v>
      </c>
      <c r="D36" s="108"/>
      <c r="E36" s="108"/>
      <c r="F36" s="108"/>
      <c r="G36" s="108"/>
      <c r="H36" s="108"/>
      <c r="I36" s="108"/>
      <c r="J36" s="275"/>
      <c r="K36" s="107"/>
      <c r="L36" s="275"/>
      <c r="M36" s="107"/>
      <c r="N36" s="107"/>
      <c r="O36" s="275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50"/>
    </row>
    <row r="37" spans="1:26" s="28" customFormat="1" ht="15" customHeight="1">
      <c r="A37" s="106"/>
      <c r="B37" s="153" t="s">
        <v>268</v>
      </c>
      <c r="C37" s="106" t="s">
        <v>16</v>
      </c>
      <c r="D37" s="108"/>
      <c r="E37" s="108"/>
      <c r="F37" s="108"/>
      <c r="G37" s="108"/>
      <c r="H37" s="108"/>
      <c r="I37" s="108"/>
      <c r="J37" s="275"/>
      <c r="K37" s="108"/>
      <c r="L37" s="275"/>
      <c r="M37" s="107"/>
      <c r="N37" s="108"/>
      <c r="O37" s="275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50"/>
    </row>
    <row r="38" spans="1:26" s="28" customFormat="1" ht="15">
      <c r="A38" s="106"/>
      <c r="B38" s="153" t="s">
        <v>269</v>
      </c>
      <c r="C38" s="106" t="s">
        <v>16</v>
      </c>
      <c r="D38" s="108"/>
      <c r="E38" s="108"/>
      <c r="F38" s="108"/>
      <c r="G38" s="108"/>
      <c r="H38" s="108"/>
      <c r="I38" s="108"/>
      <c r="J38" s="275"/>
      <c r="K38" s="108"/>
      <c r="L38" s="108"/>
      <c r="M38" s="107"/>
      <c r="N38" s="108"/>
      <c r="O38" s="108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50"/>
    </row>
    <row r="39" spans="1:26" s="28" customFormat="1" ht="15">
      <c r="A39" s="276"/>
      <c r="B39" s="164"/>
      <c r="C39" s="276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50"/>
      <c r="W39" s="150"/>
      <c r="X39" s="150"/>
      <c r="Y39" s="150"/>
      <c r="Z39" s="150"/>
    </row>
  </sheetData>
  <sheetProtection/>
  <mergeCells count="14">
    <mergeCell ref="K8:M8"/>
    <mergeCell ref="N8:P8"/>
    <mergeCell ref="Q7:Y7"/>
    <mergeCell ref="T8:V8"/>
    <mergeCell ref="W8:Y8"/>
    <mergeCell ref="H8:J8"/>
    <mergeCell ref="Q8:S8"/>
    <mergeCell ref="H7:P7"/>
    <mergeCell ref="B4:K4"/>
    <mergeCell ref="A7:A9"/>
    <mergeCell ref="B7:B9"/>
    <mergeCell ref="C7:C9"/>
    <mergeCell ref="D7:E8"/>
    <mergeCell ref="F7:G8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Q28"/>
  <sheetViews>
    <sheetView zoomScalePageLayoutView="0" workbookViewId="0" topLeftCell="A1">
      <selection activeCell="U21" sqref="U21"/>
    </sheetView>
  </sheetViews>
  <sheetFormatPr defaultColWidth="9.140625" defaultRowHeight="15"/>
  <cols>
    <col min="2" max="2" width="20.421875" style="0" customWidth="1"/>
    <col min="3" max="3" width="12.7109375" style="0" customWidth="1"/>
    <col min="4" max="7" width="8.7109375" style="0" hidden="1" customWidth="1"/>
    <col min="8" max="13" width="8.7109375" style="0" customWidth="1"/>
  </cols>
  <sheetData>
    <row r="1" spans="1:17" ht="20.25" customHeight="1">
      <c r="A1" s="2"/>
      <c r="C1" s="12"/>
      <c r="P1" s="247" t="s">
        <v>210</v>
      </c>
      <c r="Q1" s="247"/>
    </row>
    <row r="2" spans="1:17" ht="12.75" customHeight="1">
      <c r="A2" s="2"/>
      <c r="C2" s="12"/>
      <c r="L2" s="11"/>
      <c r="M2" s="11"/>
      <c r="Q2" s="8"/>
    </row>
    <row r="3" spans="1:17" ht="13.5" customHeight="1">
      <c r="A3" s="2"/>
      <c r="C3" s="12"/>
      <c r="L3" s="11"/>
      <c r="M3" s="11"/>
      <c r="Q3" s="8"/>
    </row>
    <row r="4" spans="1:17" ht="16.5" customHeight="1">
      <c r="A4" s="2"/>
      <c r="C4" s="12"/>
      <c r="L4" s="11"/>
      <c r="M4" s="11"/>
      <c r="Q4" s="8"/>
    </row>
    <row r="5" spans="1:3" ht="15">
      <c r="A5" s="2"/>
      <c r="B5" s="55" t="s">
        <v>331</v>
      </c>
      <c r="C5" s="12"/>
    </row>
    <row r="6" spans="1:13" ht="22.5" customHeight="1">
      <c r="A6" s="4"/>
      <c r="B6" s="252" t="s">
        <v>270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ht="21.75" customHeight="1"/>
    <row r="8" spans="1:17" ht="15" customHeight="1">
      <c r="A8" s="230" t="s">
        <v>0</v>
      </c>
      <c r="B8" s="233" t="s">
        <v>1</v>
      </c>
      <c r="C8" s="230" t="s">
        <v>17</v>
      </c>
      <c r="D8" s="236">
        <v>2015</v>
      </c>
      <c r="E8" s="237"/>
      <c r="F8" s="236">
        <v>2016</v>
      </c>
      <c r="G8" s="237"/>
      <c r="H8" s="240" t="s">
        <v>18</v>
      </c>
      <c r="I8" s="241"/>
      <c r="J8" s="241"/>
      <c r="K8" s="249"/>
      <c r="L8" s="250"/>
      <c r="M8" s="241" t="s">
        <v>29</v>
      </c>
      <c r="N8" s="241"/>
      <c r="O8" s="241"/>
      <c r="P8" s="253"/>
      <c r="Q8" s="254"/>
    </row>
    <row r="9" spans="1:17" ht="15" customHeight="1">
      <c r="A9" s="231"/>
      <c r="B9" s="234"/>
      <c r="C9" s="231"/>
      <c r="D9" s="238"/>
      <c r="E9" s="239"/>
      <c r="F9" s="238"/>
      <c r="G9" s="239"/>
      <c r="H9" s="240">
        <v>2017</v>
      </c>
      <c r="I9" s="249"/>
      <c r="J9" s="250"/>
      <c r="K9" s="233">
        <v>2018</v>
      </c>
      <c r="L9" s="233">
        <v>2019</v>
      </c>
      <c r="M9" s="240">
        <v>2017</v>
      </c>
      <c r="N9" s="249"/>
      <c r="O9" s="250"/>
      <c r="P9" s="233">
        <v>2018</v>
      </c>
      <c r="Q9" s="233">
        <v>2019</v>
      </c>
    </row>
    <row r="10" spans="1:17" ht="15">
      <c r="A10" s="232"/>
      <c r="B10" s="235"/>
      <c r="C10" s="232"/>
      <c r="D10" s="9" t="s">
        <v>2</v>
      </c>
      <c r="E10" s="20" t="s">
        <v>3</v>
      </c>
      <c r="F10" s="20" t="s">
        <v>2</v>
      </c>
      <c r="G10" s="20" t="s">
        <v>4</v>
      </c>
      <c r="H10" s="10" t="s">
        <v>22</v>
      </c>
      <c r="I10" s="10" t="s">
        <v>19</v>
      </c>
      <c r="J10" s="10" t="s">
        <v>20</v>
      </c>
      <c r="K10" s="251"/>
      <c r="L10" s="251"/>
      <c r="M10" s="10" t="s">
        <v>22</v>
      </c>
      <c r="N10" s="10" t="s">
        <v>19</v>
      </c>
      <c r="O10" s="10" t="s">
        <v>20</v>
      </c>
      <c r="P10" s="251"/>
      <c r="Q10" s="251"/>
    </row>
    <row r="11" spans="1:17" ht="15">
      <c r="A11" s="1">
        <v>1</v>
      </c>
      <c r="B11" s="1">
        <v>2</v>
      </c>
      <c r="C11" s="13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17" ht="15">
      <c r="A12" s="6" t="s">
        <v>91</v>
      </c>
      <c r="B12" s="15" t="s">
        <v>92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7"/>
      <c r="Q12" s="7"/>
    </row>
    <row r="13" spans="1:17" ht="30">
      <c r="A13" s="6">
        <v>1</v>
      </c>
      <c r="B13" s="15" t="s">
        <v>108</v>
      </c>
      <c r="C13" s="6" t="s">
        <v>122</v>
      </c>
      <c r="D13" s="5"/>
      <c r="E13" s="5"/>
      <c r="F13" s="5"/>
      <c r="G13" s="5"/>
      <c r="H13" s="73"/>
      <c r="I13" s="73"/>
      <c r="J13" s="73"/>
      <c r="K13" s="73"/>
      <c r="L13" s="73"/>
      <c r="M13" s="5"/>
      <c r="N13" s="7"/>
      <c r="O13" s="7"/>
      <c r="P13" s="7"/>
      <c r="Q13" s="7"/>
    </row>
    <row r="14" spans="1:17" ht="30">
      <c r="A14" s="6">
        <v>2</v>
      </c>
      <c r="B14" s="15" t="s">
        <v>109</v>
      </c>
      <c r="C14" s="6" t="s">
        <v>107</v>
      </c>
      <c r="D14" s="5"/>
      <c r="E14" s="5"/>
      <c r="F14" s="5"/>
      <c r="G14" s="5"/>
      <c r="H14" s="73"/>
      <c r="I14" s="5"/>
      <c r="J14" s="73"/>
      <c r="K14" s="73"/>
      <c r="L14" s="73"/>
      <c r="M14" s="5"/>
      <c r="N14" s="7"/>
      <c r="O14" s="7"/>
      <c r="P14" s="7"/>
      <c r="Q14" s="7"/>
    </row>
    <row r="15" spans="1:17" ht="30">
      <c r="A15" s="6">
        <v>3</v>
      </c>
      <c r="B15" s="15" t="s">
        <v>110</v>
      </c>
      <c r="C15" s="6" t="s">
        <v>32</v>
      </c>
      <c r="D15" s="5">
        <f aca="true" t="shared" si="0" ref="D15:Q15">D13*D14</f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73">
        <f>(I15+J15)</f>
        <v>0</v>
      </c>
      <c r="I15" s="73">
        <f>(I13*I14)/1000</f>
        <v>0</v>
      </c>
      <c r="J15" s="73">
        <f>(J13*J14)/1000</f>
        <v>0</v>
      </c>
      <c r="K15" s="73">
        <f>(K13*K14)/1000</f>
        <v>0</v>
      </c>
      <c r="L15" s="73">
        <f>(L13*L14)/1000</f>
        <v>0</v>
      </c>
      <c r="M15" s="5">
        <f>N15+O15</f>
        <v>0</v>
      </c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</row>
    <row r="16" spans="1:17" ht="15" hidden="1">
      <c r="A16" s="6" t="s">
        <v>105</v>
      </c>
      <c r="B16" s="15" t="s">
        <v>92</v>
      </c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</row>
    <row r="17" spans="2:4" ht="36.75" customHeight="1" hidden="1">
      <c r="B17" s="243" t="s">
        <v>156</v>
      </c>
      <c r="C17" s="244"/>
      <c r="D17" s="244"/>
    </row>
    <row r="19" spans="2:11" ht="15">
      <c r="B19" s="22"/>
      <c r="C19" s="91"/>
      <c r="D19" s="171"/>
      <c r="E19" s="172"/>
      <c r="F19" s="245"/>
      <c r="G19" s="227"/>
      <c r="H19" s="171"/>
      <c r="I19" s="172"/>
      <c r="J19" s="245"/>
      <c r="K19" s="227"/>
    </row>
    <row r="20" spans="2:11" ht="15">
      <c r="B20" s="23"/>
      <c r="C20" s="84"/>
      <c r="D20" s="225"/>
      <c r="E20" s="226"/>
      <c r="F20" s="225"/>
      <c r="G20" s="227"/>
      <c r="H20" s="225"/>
      <c r="I20" s="226"/>
      <c r="J20" s="225"/>
      <c r="K20" s="227"/>
    </row>
    <row r="21" spans="2:11" s="27" customFormat="1" ht="15">
      <c r="B21" s="23"/>
      <c r="C21" s="88"/>
      <c r="D21" s="88"/>
      <c r="E21" s="89"/>
      <c r="F21" s="88"/>
      <c r="G21" s="90"/>
      <c r="H21" s="88"/>
      <c r="I21" s="89"/>
      <c r="J21" s="88"/>
      <c r="K21" s="90"/>
    </row>
    <row r="22" spans="2:11" s="27" customFormat="1" ht="15">
      <c r="B22" s="92"/>
      <c r="C22" s="88"/>
      <c r="D22" s="88"/>
      <c r="E22" s="89"/>
      <c r="F22" s="88"/>
      <c r="G22" s="90"/>
      <c r="H22" s="88"/>
      <c r="I22" s="89"/>
      <c r="J22" s="88"/>
      <c r="K22" s="90"/>
    </row>
    <row r="23" spans="2:11" s="27" customFormat="1" ht="15">
      <c r="B23" s="92"/>
      <c r="C23" s="88"/>
      <c r="D23" s="88"/>
      <c r="E23" s="89"/>
      <c r="F23" s="88"/>
      <c r="G23" s="90"/>
      <c r="H23" s="88"/>
      <c r="I23" s="89"/>
      <c r="J23" s="88"/>
      <c r="K23" s="90"/>
    </row>
    <row r="24" ht="15">
      <c r="B24" s="92"/>
    </row>
    <row r="25" s="27" customFormat="1" ht="15">
      <c r="B25" s="92"/>
    </row>
    <row r="26" ht="15">
      <c r="B26" s="92"/>
    </row>
    <row r="27" ht="15">
      <c r="B27" s="92"/>
    </row>
    <row r="28" s="27" customFormat="1" ht="15">
      <c r="B28" s="92"/>
    </row>
  </sheetData>
  <sheetProtection/>
  <mergeCells count="24">
    <mergeCell ref="P1:Q1"/>
    <mergeCell ref="B6:M6"/>
    <mergeCell ref="M8:Q8"/>
    <mergeCell ref="H8:L8"/>
    <mergeCell ref="H9:J9"/>
    <mergeCell ref="K9:K10"/>
    <mergeCell ref="L9:L10"/>
    <mergeCell ref="F8:G9"/>
    <mergeCell ref="D19:E19"/>
    <mergeCell ref="F19:G19"/>
    <mergeCell ref="D20:E20"/>
    <mergeCell ref="F20:G20"/>
    <mergeCell ref="P9:P10"/>
    <mergeCell ref="Q9:Q10"/>
    <mergeCell ref="H19:I19"/>
    <mergeCell ref="J19:K19"/>
    <mergeCell ref="H20:I20"/>
    <mergeCell ref="J20:K20"/>
    <mergeCell ref="A8:A10"/>
    <mergeCell ref="B8:B10"/>
    <mergeCell ref="C8:C10"/>
    <mergeCell ref="D8:E9"/>
    <mergeCell ref="M9:O9"/>
    <mergeCell ref="B17:D17"/>
  </mergeCells>
  <printOptions/>
  <pageMargins left="0.7" right="0.7" top="0.75" bottom="0.75" header="0.3" footer="0.3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2"/>
  <sheetViews>
    <sheetView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9.140625" style="150" customWidth="1"/>
    <col min="2" max="2" width="28.140625" style="150" customWidth="1"/>
    <col min="3" max="3" width="13.7109375" style="150" customWidth="1"/>
    <col min="4" max="4" width="9.140625" style="150" customWidth="1"/>
    <col min="5" max="5" width="12.00390625" style="150" customWidth="1"/>
    <col min="6" max="6" width="12.28125" style="150" customWidth="1"/>
    <col min="7" max="8" width="9.140625" style="150" customWidth="1"/>
    <col min="9" max="9" width="10.8515625" style="150" customWidth="1"/>
    <col min="10" max="10" width="12.140625" style="150" customWidth="1"/>
    <col min="11" max="11" width="10.28125" style="150" customWidth="1"/>
    <col min="12" max="12" width="11.00390625" style="150" customWidth="1"/>
    <col min="13" max="18" width="9.140625" style="150" customWidth="1"/>
    <col min="19" max="16384" width="9.140625" style="3" customWidth="1"/>
  </cols>
  <sheetData>
    <row r="1" ht="15">
      <c r="P1" s="150" t="s">
        <v>208</v>
      </c>
    </row>
    <row r="3" spans="1:3" ht="15">
      <c r="A3" s="99" t="s">
        <v>332</v>
      </c>
      <c r="B3" s="97"/>
      <c r="C3" s="96"/>
    </row>
    <row r="4" spans="2:3" ht="15">
      <c r="B4" s="97"/>
      <c r="C4" s="96"/>
    </row>
    <row r="5" spans="2:9" ht="15">
      <c r="B5" s="296" t="s">
        <v>188</v>
      </c>
      <c r="C5" s="297"/>
      <c r="D5" s="297"/>
      <c r="E5" s="297"/>
      <c r="F5" s="297"/>
      <c r="G5" s="297"/>
      <c r="H5" s="297"/>
      <c r="I5" s="297"/>
    </row>
    <row r="7" spans="1:17" ht="15">
      <c r="A7" s="195" t="s">
        <v>0</v>
      </c>
      <c r="B7" s="195" t="s">
        <v>177</v>
      </c>
      <c r="C7" s="195" t="s">
        <v>123</v>
      </c>
      <c r="D7" s="195">
        <v>2016</v>
      </c>
      <c r="E7" s="263"/>
      <c r="F7" s="195">
        <v>2017</v>
      </c>
      <c r="G7" s="263"/>
      <c r="H7" s="298" t="s">
        <v>182</v>
      </c>
      <c r="I7" s="299"/>
      <c r="J7" s="299"/>
      <c r="K7" s="299"/>
      <c r="L7" s="299"/>
      <c r="M7" s="298" t="s">
        <v>183</v>
      </c>
      <c r="N7" s="299"/>
      <c r="O7" s="299"/>
      <c r="P7" s="299"/>
      <c r="Q7" s="299"/>
    </row>
    <row r="8" spans="1:17" ht="15">
      <c r="A8" s="300"/>
      <c r="B8" s="300"/>
      <c r="C8" s="300"/>
      <c r="D8" s="263"/>
      <c r="E8" s="263"/>
      <c r="F8" s="263"/>
      <c r="G8" s="263"/>
      <c r="H8" s="298">
        <v>2018</v>
      </c>
      <c r="I8" s="298"/>
      <c r="J8" s="298"/>
      <c r="K8" s="195">
        <v>2019</v>
      </c>
      <c r="L8" s="195">
        <v>2020</v>
      </c>
      <c r="M8" s="298">
        <v>2018</v>
      </c>
      <c r="N8" s="298"/>
      <c r="O8" s="298"/>
      <c r="P8" s="195">
        <v>2019</v>
      </c>
      <c r="Q8" s="195">
        <v>2020</v>
      </c>
    </row>
    <row r="9" spans="1:17" ht="27.75" customHeight="1">
      <c r="A9" s="300"/>
      <c r="B9" s="300"/>
      <c r="C9" s="300"/>
      <c r="D9" s="127" t="s">
        <v>2</v>
      </c>
      <c r="E9" s="127" t="s">
        <v>3</v>
      </c>
      <c r="F9" s="127" t="s">
        <v>2</v>
      </c>
      <c r="G9" s="127" t="s">
        <v>271</v>
      </c>
      <c r="H9" s="127" t="s">
        <v>179</v>
      </c>
      <c r="I9" s="301" t="s">
        <v>180</v>
      </c>
      <c r="J9" s="301" t="s">
        <v>181</v>
      </c>
      <c r="K9" s="300"/>
      <c r="L9" s="300"/>
      <c r="M9" s="127" t="s">
        <v>179</v>
      </c>
      <c r="N9" s="301" t="s">
        <v>180</v>
      </c>
      <c r="O9" s="301" t="s">
        <v>181</v>
      </c>
      <c r="P9" s="300"/>
      <c r="Q9" s="300"/>
    </row>
    <row r="10" spans="1:17" ht="15">
      <c r="A10" s="302">
        <v>1</v>
      </c>
      <c r="B10" s="302">
        <v>2</v>
      </c>
      <c r="C10" s="302">
        <v>3</v>
      </c>
      <c r="D10" s="302">
        <v>4</v>
      </c>
      <c r="E10" s="302">
        <v>5</v>
      </c>
      <c r="F10" s="302">
        <v>6</v>
      </c>
      <c r="G10" s="302">
        <v>7</v>
      </c>
      <c r="H10" s="302">
        <v>8</v>
      </c>
      <c r="I10" s="302">
        <v>9</v>
      </c>
      <c r="J10" s="302">
        <v>10</v>
      </c>
      <c r="K10" s="302">
        <v>11</v>
      </c>
      <c r="L10" s="302">
        <v>12</v>
      </c>
      <c r="M10" s="302">
        <v>13</v>
      </c>
      <c r="N10" s="302">
        <v>14</v>
      </c>
      <c r="O10" s="302">
        <v>15</v>
      </c>
      <c r="P10" s="302">
        <v>16</v>
      </c>
      <c r="Q10" s="302">
        <v>17</v>
      </c>
    </row>
    <row r="11" spans="1:17" ht="29.25">
      <c r="A11" s="108">
        <v>1</v>
      </c>
      <c r="B11" s="139" t="s">
        <v>184</v>
      </c>
      <c r="C11" s="108" t="s">
        <v>187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</row>
    <row r="12" spans="1:17" ht="28.5" customHeight="1">
      <c r="A12" s="108">
        <v>2</v>
      </c>
      <c r="B12" s="139" t="s">
        <v>77</v>
      </c>
      <c r="C12" s="108" t="s">
        <v>187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ht="30.75" customHeight="1">
      <c r="A13" s="108">
        <v>3</v>
      </c>
      <c r="B13" s="139" t="s">
        <v>185</v>
      </c>
      <c r="C13" s="108" t="s">
        <v>187</v>
      </c>
      <c r="D13" s="108"/>
      <c r="E13" s="108"/>
      <c r="F13" s="108"/>
      <c r="G13" s="108"/>
      <c r="H13" s="107"/>
      <c r="I13" s="107"/>
      <c r="J13" s="107"/>
      <c r="K13" s="107"/>
      <c r="L13" s="107"/>
      <c r="M13" s="108"/>
      <c r="N13" s="108"/>
      <c r="O13" s="108"/>
      <c r="P13" s="108"/>
      <c r="Q13" s="108"/>
    </row>
    <row r="14" spans="1:17" ht="43.5">
      <c r="A14" s="108">
        <v>4</v>
      </c>
      <c r="B14" s="139" t="s">
        <v>186</v>
      </c>
      <c r="C14" s="108" t="s">
        <v>187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08"/>
      <c r="N14" s="108"/>
      <c r="O14" s="108"/>
      <c r="P14" s="108"/>
      <c r="Q14" s="108"/>
    </row>
    <row r="15" spans="1:17" ht="15">
      <c r="A15" s="108"/>
      <c r="B15" s="139" t="s">
        <v>176</v>
      </c>
      <c r="C15" s="108" t="s">
        <v>187</v>
      </c>
      <c r="D15" s="112">
        <f>SUM(D11:D14)</f>
        <v>0</v>
      </c>
      <c r="E15" s="112">
        <f aca="true" t="shared" si="0" ref="E15:Q15">SUM(E11:E14)</f>
        <v>0</v>
      </c>
      <c r="F15" s="112">
        <f t="shared" si="0"/>
        <v>0</v>
      </c>
      <c r="G15" s="112">
        <f t="shared" si="0"/>
        <v>0</v>
      </c>
      <c r="H15" s="112">
        <f t="shared" si="0"/>
        <v>0</v>
      </c>
      <c r="I15" s="112">
        <f t="shared" si="0"/>
        <v>0</v>
      </c>
      <c r="J15" s="112">
        <f t="shared" si="0"/>
        <v>0</v>
      </c>
      <c r="K15" s="112">
        <f t="shared" si="0"/>
        <v>0</v>
      </c>
      <c r="L15" s="112">
        <f t="shared" si="0"/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</row>
    <row r="16" spans="2:4" ht="23.25" customHeight="1">
      <c r="B16" s="212"/>
      <c r="C16" s="213"/>
      <c r="D16" s="213"/>
    </row>
    <row r="18" spans="2:6" ht="15">
      <c r="B18" s="122"/>
      <c r="C18" s="123"/>
      <c r="D18" s="188"/>
      <c r="E18" s="192"/>
      <c r="F18" s="159"/>
    </row>
    <row r="19" spans="2:6" ht="15">
      <c r="B19" s="124"/>
      <c r="C19" s="160"/>
      <c r="D19" s="190"/>
      <c r="E19" s="191"/>
      <c r="F19" s="160"/>
    </row>
    <row r="20" ht="15">
      <c r="B20" s="126"/>
    </row>
    <row r="21" ht="15">
      <c r="B21" s="126"/>
    </row>
    <row r="22" ht="15">
      <c r="B22" s="126"/>
    </row>
  </sheetData>
  <sheetProtection/>
  <mergeCells count="17">
    <mergeCell ref="B5:I5"/>
    <mergeCell ref="A7:A9"/>
    <mergeCell ref="B7:B9"/>
    <mergeCell ref="C7:C9"/>
    <mergeCell ref="P8:P9"/>
    <mergeCell ref="Q8:Q9"/>
    <mergeCell ref="K8:K9"/>
    <mergeCell ref="H8:J8"/>
    <mergeCell ref="H7:L7"/>
    <mergeCell ref="L8:L9"/>
    <mergeCell ref="D18:E18"/>
    <mergeCell ref="D19:E19"/>
    <mergeCell ref="B16:D16"/>
    <mergeCell ref="M7:Q7"/>
    <mergeCell ref="M8:O8"/>
    <mergeCell ref="F7:G8"/>
    <mergeCell ref="D7:E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"/>
  <sheetViews>
    <sheetView zoomScalePageLayoutView="0" workbookViewId="0" topLeftCell="A1">
      <selection activeCell="B9" sqref="B9:H16"/>
    </sheetView>
  </sheetViews>
  <sheetFormatPr defaultColWidth="20.7109375" defaultRowHeight="15"/>
  <cols>
    <col min="1" max="1" width="5.57421875" style="29" customWidth="1"/>
    <col min="2" max="2" width="55.00390625" style="42" customWidth="1"/>
    <col min="3" max="3" width="13.00390625" style="29" customWidth="1"/>
    <col min="4" max="4" width="14.8515625" style="29" customWidth="1"/>
    <col min="5" max="5" width="15.28125" style="29" customWidth="1"/>
    <col min="6" max="6" width="13.28125" style="29" customWidth="1"/>
    <col min="7" max="7" width="13.57421875" style="29" customWidth="1"/>
    <col min="8" max="8" width="14.00390625" style="29" customWidth="1"/>
    <col min="9" max="9" width="12.00390625" style="29" customWidth="1"/>
    <col min="10" max="251" width="9.140625" style="29" customWidth="1"/>
    <col min="252" max="252" width="4.00390625" style="29" customWidth="1"/>
    <col min="253" max="253" width="30.7109375" style="29" customWidth="1"/>
    <col min="254" max="254" width="39.140625" style="29" customWidth="1"/>
    <col min="255" max="255" width="20.7109375" style="29" customWidth="1"/>
    <col min="256" max="16384" width="20.7109375" style="3" customWidth="1"/>
  </cols>
  <sheetData>
    <row r="1" spans="2:9" ht="53.25" customHeight="1">
      <c r="B1" s="255" t="s">
        <v>223</v>
      </c>
      <c r="C1" s="255"/>
      <c r="D1" s="255"/>
      <c r="E1" s="255"/>
      <c r="F1" s="255"/>
      <c r="G1" s="255"/>
      <c r="H1" s="255"/>
      <c r="I1" s="30"/>
    </row>
    <row r="2" spans="1:9" ht="15">
      <c r="A2" s="256"/>
      <c r="B2" s="256"/>
      <c r="C2" s="256"/>
      <c r="D2" s="256"/>
      <c r="E2" s="256"/>
      <c r="F2" s="256"/>
      <c r="G2" s="256"/>
      <c r="H2" s="256"/>
      <c r="I2" s="31"/>
    </row>
    <row r="3" spans="1:9" ht="15">
      <c r="A3" s="257" t="s">
        <v>0</v>
      </c>
      <c r="B3" s="257" t="s">
        <v>218</v>
      </c>
      <c r="C3" s="257" t="s">
        <v>219</v>
      </c>
      <c r="D3" s="32">
        <v>2015</v>
      </c>
      <c r="E3" s="45" t="s">
        <v>178</v>
      </c>
      <c r="F3" s="33" t="s">
        <v>124</v>
      </c>
      <c r="G3" s="32" t="s">
        <v>224</v>
      </c>
      <c r="H3" s="34" t="s">
        <v>126</v>
      </c>
      <c r="I3" s="35"/>
    </row>
    <row r="4" spans="1:9" ht="60">
      <c r="A4" s="258"/>
      <c r="B4" s="258"/>
      <c r="C4" s="258"/>
      <c r="D4" s="36" t="s">
        <v>220</v>
      </c>
      <c r="E4" s="32" t="s">
        <v>222</v>
      </c>
      <c r="F4" s="32" t="s">
        <v>221</v>
      </c>
      <c r="G4" s="32" t="s">
        <v>221</v>
      </c>
      <c r="H4" s="32" t="s">
        <v>221</v>
      </c>
      <c r="I4" s="35"/>
    </row>
    <row r="5" spans="1:9" ht="1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  <c r="G5" s="44">
        <v>7</v>
      </c>
      <c r="H5" s="44">
        <v>8</v>
      </c>
      <c r="I5" s="37"/>
    </row>
    <row r="6" spans="1:9" ht="60">
      <c r="A6" s="38">
        <v>1</v>
      </c>
      <c r="B6" s="39" t="s">
        <v>225</v>
      </c>
      <c r="C6" s="40" t="s">
        <v>16</v>
      </c>
      <c r="D6" s="40"/>
      <c r="E6" s="38"/>
      <c r="F6" s="38"/>
      <c r="G6" s="38"/>
      <c r="H6" s="38"/>
      <c r="I6" s="41"/>
    </row>
    <row r="7" spans="1:9" ht="45">
      <c r="A7" s="38">
        <v>2</v>
      </c>
      <c r="B7" s="39" t="s">
        <v>226</v>
      </c>
      <c r="C7" s="40" t="s">
        <v>227</v>
      </c>
      <c r="D7" s="40"/>
      <c r="E7" s="38"/>
      <c r="F7" s="38"/>
      <c r="G7" s="38"/>
      <c r="H7" s="38"/>
      <c r="I7" s="41"/>
    </row>
    <row r="9" spans="2:6" ht="15">
      <c r="B9" s="22"/>
      <c r="C9" s="91"/>
      <c r="D9" s="171"/>
      <c r="E9" s="172"/>
      <c r="F9" s="26"/>
    </row>
    <row r="10" spans="2:6" ht="15">
      <c r="B10" s="23"/>
      <c r="C10" s="24"/>
      <c r="D10" s="225"/>
      <c r="E10" s="226"/>
      <c r="F10" s="24"/>
    </row>
  </sheetData>
  <sheetProtection/>
  <mergeCells count="7">
    <mergeCell ref="D10:E10"/>
    <mergeCell ref="B1:H1"/>
    <mergeCell ref="A2:H2"/>
    <mergeCell ref="A3:A4"/>
    <mergeCell ref="B3:B4"/>
    <mergeCell ref="C3:C4"/>
    <mergeCell ref="D9:E9"/>
  </mergeCells>
  <printOptions horizontalCentered="1" verticalCentered="1"/>
  <pageMargins left="0.3937007874015748" right="0.1968503937007874" top="0.3937007874015748" bottom="0.1968503937007874" header="0" footer="0"/>
  <pageSetup fitToHeight="0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6"/>
  <sheetViews>
    <sheetView zoomScalePageLayoutView="0" workbookViewId="0" topLeftCell="A31">
      <selection activeCell="M2" sqref="M2"/>
    </sheetView>
  </sheetViews>
  <sheetFormatPr defaultColWidth="9.140625" defaultRowHeight="15"/>
  <cols>
    <col min="1" max="1" width="7.00390625" style="161" customWidth="1"/>
    <col min="2" max="2" width="37.140625" style="96" customWidth="1"/>
    <col min="3" max="3" width="12.57421875" style="161" customWidth="1"/>
    <col min="4" max="10" width="8.7109375" style="96" customWidth="1"/>
    <col min="11" max="11" width="10.8515625" style="96" customWidth="1"/>
    <col min="12" max="16384" width="9.140625" style="96" customWidth="1"/>
  </cols>
  <sheetData>
    <row r="1" spans="3:13" ht="15">
      <c r="C1" s="97"/>
      <c r="M1" s="98" t="s">
        <v>311</v>
      </c>
    </row>
    <row r="2" spans="3:13" ht="15">
      <c r="C2" s="97"/>
      <c r="M2" s="98"/>
    </row>
    <row r="3" spans="3:13" ht="15">
      <c r="C3" s="97"/>
      <c r="M3" s="98"/>
    </row>
    <row r="4" spans="2:13" ht="15">
      <c r="B4" s="260" t="s">
        <v>310</v>
      </c>
      <c r="C4" s="97"/>
      <c r="M4" s="98"/>
    </row>
    <row r="5" spans="1:11" ht="15.75">
      <c r="A5" s="100"/>
      <c r="B5" s="203" t="s">
        <v>155</v>
      </c>
      <c r="C5" s="203"/>
      <c r="D5" s="203"/>
      <c r="E5" s="203"/>
      <c r="F5" s="203"/>
      <c r="G5" s="203"/>
      <c r="H5" s="203"/>
      <c r="I5" s="203"/>
      <c r="J5" s="203"/>
      <c r="K5" s="189"/>
    </row>
    <row r="7" spans="1:13" ht="15" customHeight="1">
      <c r="A7" s="204" t="s">
        <v>0</v>
      </c>
      <c r="B7" s="207" t="s">
        <v>1</v>
      </c>
      <c r="C7" s="204" t="s">
        <v>17</v>
      </c>
      <c r="D7" s="199">
        <v>2015</v>
      </c>
      <c r="E7" s="200"/>
      <c r="F7" s="199">
        <v>2016</v>
      </c>
      <c r="G7" s="200"/>
      <c r="H7" s="196" t="s">
        <v>18</v>
      </c>
      <c r="I7" s="197"/>
      <c r="J7" s="197"/>
      <c r="K7" s="195" t="s">
        <v>29</v>
      </c>
      <c r="L7" s="195"/>
      <c r="M7" s="195"/>
    </row>
    <row r="8" spans="1:13" ht="15">
      <c r="A8" s="205"/>
      <c r="B8" s="208"/>
      <c r="C8" s="205"/>
      <c r="D8" s="201"/>
      <c r="E8" s="202"/>
      <c r="F8" s="201"/>
      <c r="G8" s="202"/>
      <c r="H8" s="196">
        <v>2017</v>
      </c>
      <c r="I8" s="197"/>
      <c r="J8" s="198"/>
      <c r="K8" s="196">
        <v>2017</v>
      </c>
      <c r="L8" s="197"/>
      <c r="M8" s="198"/>
    </row>
    <row r="9" spans="1:13" ht="15">
      <c r="A9" s="206"/>
      <c r="B9" s="209"/>
      <c r="C9" s="206"/>
      <c r="D9" s="165" t="s">
        <v>2</v>
      </c>
      <c r="E9" s="165" t="s">
        <v>3</v>
      </c>
      <c r="F9" s="165" t="s">
        <v>2</v>
      </c>
      <c r="G9" s="165" t="s">
        <v>4</v>
      </c>
      <c r="H9" s="162" t="s">
        <v>22</v>
      </c>
      <c r="I9" s="162" t="s">
        <v>19</v>
      </c>
      <c r="J9" s="162" t="s">
        <v>20</v>
      </c>
      <c r="K9" s="162" t="s">
        <v>22</v>
      </c>
      <c r="L9" s="162" t="s">
        <v>19</v>
      </c>
      <c r="M9" s="162" t="s">
        <v>20</v>
      </c>
    </row>
    <row r="10" spans="1:13" ht="15">
      <c r="A10" s="102">
        <v>1</v>
      </c>
      <c r="B10" s="102">
        <v>2</v>
      </c>
      <c r="C10" s="103">
        <v>3</v>
      </c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2">
        <v>13</v>
      </c>
    </row>
    <row r="11" spans="1:13" ht="21.75" customHeight="1">
      <c r="A11" s="104">
        <v>1</v>
      </c>
      <c r="B11" s="105" t="s">
        <v>30</v>
      </c>
      <c r="C11" s="106"/>
      <c r="D11" s="107">
        <f>D12+D22+D25</f>
        <v>0</v>
      </c>
      <c r="E11" s="107">
        <f aca="true" t="shared" si="0" ref="E11:M11">E12+E22+E25</f>
        <v>0</v>
      </c>
      <c r="F11" s="107">
        <f t="shared" si="0"/>
        <v>0</v>
      </c>
      <c r="G11" s="107">
        <f t="shared" si="0"/>
        <v>0</v>
      </c>
      <c r="H11" s="107">
        <f t="shared" si="0"/>
        <v>0</v>
      </c>
      <c r="I11" s="107">
        <f t="shared" si="0"/>
        <v>0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</row>
    <row r="12" spans="1:13" ht="15">
      <c r="A12" s="104" t="s">
        <v>5</v>
      </c>
      <c r="B12" s="109" t="s">
        <v>31</v>
      </c>
      <c r="C12" s="106" t="s">
        <v>32</v>
      </c>
      <c r="D12" s="107">
        <f>D13+D14+D15+D16+D20+D21</f>
        <v>0</v>
      </c>
      <c r="E12" s="107">
        <f aca="true" t="shared" si="1" ref="E12:M12">E13+E14+E15+E16+E20+E21</f>
        <v>0</v>
      </c>
      <c r="F12" s="107">
        <f t="shared" si="1"/>
        <v>0</v>
      </c>
      <c r="G12" s="107">
        <f t="shared" si="1"/>
        <v>0</v>
      </c>
      <c r="H12" s="107">
        <f t="shared" si="1"/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107">
        <f t="shared" si="1"/>
        <v>0</v>
      </c>
      <c r="M12" s="107">
        <f t="shared" si="1"/>
        <v>0</v>
      </c>
    </row>
    <row r="13" spans="1:13" ht="30">
      <c r="A13" s="110" t="s">
        <v>6</v>
      </c>
      <c r="B13" s="111" t="s">
        <v>33</v>
      </c>
      <c r="C13" s="106" t="s">
        <v>32</v>
      </c>
      <c r="D13" s="112"/>
      <c r="E13" s="112"/>
      <c r="F13" s="112"/>
      <c r="G13" s="112"/>
      <c r="H13" s="112"/>
      <c r="I13" s="112"/>
      <c r="J13" s="112"/>
      <c r="K13" s="107"/>
      <c r="L13" s="107"/>
      <c r="M13" s="107"/>
    </row>
    <row r="14" spans="1:13" ht="102.75" customHeight="1">
      <c r="A14" s="110" t="s">
        <v>7</v>
      </c>
      <c r="B14" s="111" t="s">
        <v>292</v>
      </c>
      <c r="C14" s="106" t="s">
        <v>32</v>
      </c>
      <c r="D14" s="107"/>
      <c r="E14" s="107"/>
      <c r="F14" s="107"/>
      <c r="G14" s="107"/>
      <c r="H14" s="112"/>
      <c r="I14" s="112"/>
      <c r="J14" s="112"/>
      <c r="K14" s="107"/>
      <c r="L14" s="107"/>
      <c r="M14" s="107"/>
    </row>
    <row r="15" spans="1:13" ht="60" customHeight="1">
      <c r="A15" s="110" t="s">
        <v>24</v>
      </c>
      <c r="B15" s="111" t="s">
        <v>296</v>
      </c>
      <c r="C15" s="106" t="s">
        <v>32</v>
      </c>
      <c r="D15" s="115"/>
      <c r="E15" s="115"/>
      <c r="F15" s="115"/>
      <c r="G15" s="115"/>
      <c r="H15" s="115"/>
      <c r="I15" s="115"/>
      <c r="J15" s="115"/>
      <c r="K15" s="107"/>
      <c r="L15" s="107"/>
      <c r="M15" s="107"/>
    </row>
    <row r="16" spans="1:13" ht="18" customHeight="1">
      <c r="A16" s="110" t="s">
        <v>34</v>
      </c>
      <c r="B16" s="277" t="s">
        <v>294</v>
      </c>
      <c r="C16" s="106" t="s">
        <v>32</v>
      </c>
      <c r="D16" s="115">
        <f>SUM(D17:D19)</f>
        <v>0</v>
      </c>
      <c r="E16" s="115">
        <f aca="true" t="shared" si="2" ref="E16:M16">SUM(E17:E19)</f>
        <v>0</v>
      </c>
      <c r="F16" s="115">
        <f t="shared" si="2"/>
        <v>0</v>
      </c>
      <c r="G16" s="115">
        <f t="shared" si="2"/>
        <v>0</v>
      </c>
      <c r="H16" s="115">
        <f t="shared" si="2"/>
        <v>0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</row>
    <row r="17" spans="1:13" ht="30">
      <c r="A17" s="110" t="s">
        <v>298</v>
      </c>
      <c r="B17" s="111" t="s">
        <v>36</v>
      </c>
      <c r="C17" s="106" t="s">
        <v>32</v>
      </c>
      <c r="D17" s="108"/>
      <c r="E17" s="108"/>
      <c r="F17" s="108"/>
      <c r="G17" s="108"/>
      <c r="H17" s="108"/>
      <c r="I17" s="108"/>
      <c r="J17" s="108"/>
      <c r="K17" s="113"/>
      <c r="L17" s="113"/>
      <c r="M17" s="113"/>
    </row>
    <row r="18" spans="1:13" ht="33.75" customHeight="1">
      <c r="A18" s="110" t="s">
        <v>299</v>
      </c>
      <c r="B18" s="111" t="s">
        <v>37</v>
      </c>
      <c r="C18" s="106" t="s">
        <v>32</v>
      </c>
      <c r="D18" s="108"/>
      <c r="E18" s="108"/>
      <c r="F18" s="108"/>
      <c r="G18" s="108"/>
      <c r="H18" s="108"/>
      <c r="I18" s="108"/>
      <c r="J18" s="108"/>
      <c r="K18" s="113"/>
      <c r="L18" s="113"/>
      <c r="M18" s="113"/>
    </row>
    <row r="19" spans="1:13" ht="31.5" customHeight="1">
      <c r="A19" s="110" t="s">
        <v>300</v>
      </c>
      <c r="B19" s="111" t="s">
        <v>157</v>
      </c>
      <c r="C19" s="106" t="s">
        <v>32</v>
      </c>
      <c r="D19" s="108"/>
      <c r="E19" s="108"/>
      <c r="F19" s="108"/>
      <c r="G19" s="108"/>
      <c r="H19" s="108"/>
      <c r="I19" s="108"/>
      <c r="J19" s="108"/>
      <c r="K19" s="113"/>
      <c r="L19" s="113"/>
      <c r="M19" s="113"/>
    </row>
    <row r="20" spans="1:13" ht="15">
      <c r="A20" s="110" t="s">
        <v>263</v>
      </c>
      <c r="B20" s="277" t="s">
        <v>293</v>
      </c>
      <c r="C20" s="106" t="s">
        <v>32</v>
      </c>
      <c r="D20" s="115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71.25">
      <c r="A21" s="278" t="s">
        <v>35</v>
      </c>
      <c r="B21" s="109" t="s">
        <v>295</v>
      </c>
      <c r="C21" s="106"/>
      <c r="D21" s="115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5">
      <c r="A22" s="104" t="s">
        <v>265</v>
      </c>
      <c r="B22" s="109" t="s">
        <v>272</v>
      </c>
      <c r="C22" s="106"/>
      <c r="D22" s="107">
        <f>D23+D24</f>
        <v>0</v>
      </c>
      <c r="E22" s="107">
        <f aca="true" t="shared" si="3" ref="E22:M22">E23+E24</f>
        <v>0</v>
      </c>
      <c r="F22" s="107">
        <f t="shared" si="3"/>
        <v>0</v>
      </c>
      <c r="G22" s="107">
        <f t="shared" si="3"/>
        <v>0</v>
      </c>
      <c r="H22" s="107">
        <f t="shared" si="3"/>
        <v>0</v>
      </c>
      <c r="I22" s="107">
        <f t="shared" si="3"/>
        <v>0</v>
      </c>
      <c r="J22" s="107">
        <f t="shared" si="3"/>
        <v>0</v>
      </c>
      <c r="K22" s="107">
        <f t="shared" si="3"/>
        <v>0</v>
      </c>
      <c r="L22" s="107">
        <f t="shared" si="3"/>
        <v>0</v>
      </c>
      <c r="M22" s="107">
        <f t="shared" si="3"/>
        <v>0</v>
      </c>
    </row>
    <row r="23" spans="1:13" ht="60">
      <c r="A23" s="278" t="s">
        <v>301</v>
      </c>
      <c r="B23" s="111" t="s">
        <v>297</v>
      </c>
      <c r="C23" s="106" t="s">
        <v>32</v>
      </c>
      <c r="D23" s="107"/>
      <c r="E23" s="107"/>
      <c r="F23" s="107"/>
      <c r="G23" s="107"/>
      <c r="H23" s="107"/>
      <c r="I23" s="107"/>
      <c r="J23" s="107"/>
      <c r="K23" s="158"/>
      <c r="L23" s="158"/>
      <c r="M23" s="158"/>
    </row>
    <row r="24" spans="1:13" ht="45">
      <c r="A24" s="278" t="s">
        <v>302</v>
      </c>
      <c r="B24" s="111" t="s">
        <v>158</v>
      </c>
      <c r="C24" s="106" t="s">
        <v>32</v>
      </c>
      <c r="D24" s="107"/>
      <c r="E24" s="107"/>
      <c r="F24" s="107"/>
      <c r="G24" s="107"/>
      <c r="H24" s="107"/>
      <c r="I24" s="107"/>
      <c r="J24" s="107"/>
      <c r="K24" s="108"/>
      <c r="L24" s="108"/>
      <c r="M24" s="108"/>
    </row>
    <row r="25" spans="1:13" ht="28.5">
      <c r="A25" s="279" t="s">
        <v>9</v>
      </c>
      <c r="B25" s="109" t="s">
        <v>159</v>
      </c>
      <c r="C25" s="106" t="s">
        <v>32</v>
      </c>
      <c r="D25" s="108">
        <f>SUM(D26:D38)</f>
        <v>0</v>
      </c>
      <c r="E25" s="108">
        <f aca="true" t="shared" si="4" ref="E25:M25">SUM(E26:E38)</f>
        <v>0</v>
      </c>
      <c r="F25" s="108">
        <f t="shared" si="4"/>
        <v>0</v>
      </c>
      <c r="G25" s="108">
        <f t="shared" si="4"/>
        <v>0</v>
      </c>
      <c r="H25" s="108">
        <f t="shared" si="4"/>
        <v>0</v>
      </c>
      <c r="I25" s="108">
        <f t="shared" si="4"/>
        <v>0</v>
      </c>
      <c r="J25" s="108">
        <f t="shared" si="4"/>
        <v>0</v>
      </c>
      <c r="K25" s="108">
        <f t="shared" si="4"/>
        <v>0</v>
      </c>
      <c r="L25" s="108">
        <f t="shared" si="4"/>
        <v>0</v>
      </c>
      <c r="M25" s="108">
        <f t="shared" si="4"/>
        <v>0</v>
      </c>
    </row>
    <row r="26" spans="1:13" ht="60">
      <c r="A26" s="279" t="s">
        <v>160</v>
      </c>
      <c r="B26" s="111" t="s">
        <v>161</v>
      </c>
      <c r="C26" s="106" t="s">
        <v>32</v>
      </c>
      <c r="D26" s="108"/>
      <c r="E26" s="108"/>
      <c r="F26" s="108"/>
      <c r="G26" s="108"/>
      <c r="H26" s="108"/>
      <c r="I26" s="108"/>
      <c r="J26" s="108"/>
      <c r="K26" s="113"/>
      <c r="L26" s="113"/>
      <c r="M26" s="113"/>
    </row>
    <row r="27" spans="1:13" ht="15">
      <c r="A27" s="279" t="s">
        <v>162</v>
      </c>
      <c r="B27" s="111" t="s">
        <v>165</v>
      </c>
      <c r="C27" s="106" t="s">
        <v>32</v>
      </c>
      <c r="D27" s="108"/>
      <c r="E27" s="108"/>
      <c r="F27" s="108"/>
      <c r="G27" s="108"/>
      <c r="H27" s="108"/>
      <c r="I27" s="108"/>
      <c r="J27" s="108"/>
      <c r="K27" s="113"/>
      <c r="L27" s="113"/>
      <c r="M27" s="113"/>
    </row>
    <row r="28" spans="1:13" ht="15">
      <c r="A28" s="279" t="s">
        <v>147</v>
      </c>
      <c r="B28" s="111" t="s">
        <v>166</v>
      </c>
      <c r="C28" s="106" t="s">
        <v>32</v>
      </c>
      <c r="D28" s="108"/>
      <c r="E28" s="108"/>
      <c r="F28" s="108"/>
      <c r="G28" s="108"/>
      <c r="H28" s="108"/>
      <c r="I28" s="108"/>
      <c r="J28" s="108"/>
      <c r="K28" s="113"/>
      <c r="L28" s="113"/>
      <c r="M28" s="113"/>
    </row>
    <row r="29" spans="1:13" ht="15">
      <c r="A29" s="279" t="s">
        <v>303</v>
      </c>
      <c r="B29" s="111" t="s">
        <v>167</v>
      </c>
      <c r="C29" s="106" t="s">
        <v>32</v>
      </c>
      <c r="D29" s="108"/>
      <c r="E29" s="108"/>
      <c r="F29" s="108"/>
      <c r="G29" s="108"/>
      <c r="H29" s="108"/>
      <c r="I29" s="108"/>
      <c r="J29" s="108"/>
      <c r="K29" s="113"/>
      <c r="L29" s="113"/>
      <c r="M29" s="113"/>
    </row>
    <row r="30" spans="1:13" ht="75">
      <c r="A30" s="279" t="s">
        <v>163</v>
      </c>
      <c r="B30" s="111" t="s">
        <v>168</v>
      </c>
      <c r="C30" s="106" t="s">
        <v>32</v>
      </c>
      <c r="D30" s="108"/>
      <c r="E30" s="108"/>
      <c r="F30" s="108"/>
      <c r="G30" s="108"/>
      <c r="H30" s="108"/>
      <c r="I30" s="108"/>
      <c r="J30" s="108"/>
      <c r="K30" s="113"/>
      <c r="L30" s="113"/>
      <c r="M30" s="113"/>
    </row>
    <row r="31" spans="1:13" ht="75">
      <c r="A31" s="279" t="s">
        <v>164</v>
      </c>
      <c r="B31" s="111" t="s">
        <v>169</v>
      </c>
      <c r="C31" s="106" t="s">
        <v>32</v>
      </c>
      <c r="D31" s="108"/>
      <c r="E31" s="108"/>
      <c r="F31" s="108"/>
      <c r="G31" s="108"/>
      <c r="H31" s="108"/>
      <c r="I31" s="108"/>
      <c r="J31" s="108"/>
      <c r="K31" s="113"/>
      <c r="L31" s="113"/>
      <c r="M31" s="113"/>
    </row>
    <row r="32" spans="1:13" ht="15">
      <c r="A32" s="279" t="s">
        <v>174</v>
      </c>
      <c r="B32" s="111" t="s">
        <v>170</v>
      </c>
      <c r="C32" s="106" t="s">
        <v>32</v>
      </c>
      <c r="D32" s="108"/>
      <c r="E32" s="108"/>
      <c r="F32" s="108"/>
      <c r="G32" s="108"/>
      <c r="H32" s="108"/>
      <c r="I32" s="108"/>
      <c r="J32" s="108"/>
      <c r="K32" s="113"/>
      <c r="L32" s="113"/>
      <c r="M32" s="113"/>
    </row>
    <row r="33" spans="1:13" ht="30">
      <c r="A33" s="279" t="s">
        <v>304</v>
      </c>
      <c r="B33" s="111" t="s">
        <v>171</v>
      </c>
      <c r="C33" s="106" t="s">
        <v>32</v>
      </c>
      <c r="D33" s="108"/>
      <c r="E33" s="108"/>
      <c r="F33" s="108"/>
      <c r="G33" s="108"/>
      <c r="H33" s="108"/>
      <c r="I33" s="108"/>
      <c r="J33" s="108"/>
      <c r="K33" s="113"/>
      <c r="L33" s="113"/>
      <c r="M33" s="113"/>
    </row>
    <row r="34" spans="1:13" ht="45">
      <c r="A34" s="279" t="s">
        <v>305</v>
      </c>
      <c r="B34" s="111" t="s">
        <v>172</v>
      </c>
      <c r="C34" s="106" t="s">
        <v>32</v>
      </c>
      <c r="D34" s="108"/>
      <c r="E34" s="108"/>
      <c r="F34" s="108"/>
      <c r="G34" s="108"/>
      <c r="H34" s="108"/>
      <c r="I34" s="108"/>
      <c r="J34" s="108"/>
      <c r="K34" s="113"/>
      <c r="L34" s="113"/>
      <c r="M34" s="113"/>
    </row>
    <row r="35" spans="1:13" ht="15">
      <c r="A35" s="279" t="s">
        <v>306</v>
      </c>
      <c r="B35" s="111" t="s">
        <v>173</v>
      </c>
      <c r="C35" s="106" t="s">
        <v>32</v>
      </c>
      <c r="D35" s="108"/>
      <c r="E35" s="108"/>
      <c r="F35" s="108"/>
      <c r="G35" s="108"/>
      <c r="H35" s="108"/>
      <c r="I35" s="108"/>
      <c r="J35" s="108"/>
      <c r="K35" s="113"/>
      <c r="L35" s="113"/>
      <c r="M35" s="113"/>
    </row>
    <row r="36" spans="1:13" ht="15">
      <c r="A36" s="279" t="s">
        <v>307</v>
      </c>
      <c r="B36" s="111" t="s">
        <v>173</v>
      </c>
      <c r="C36" s="106" t="s">
        <v>32</v>
      </c>
      <c r="D36" s="108"/>
      <c r="E36" s="108"/>
      <c r="F36" s="108"/>
      <c r="G36" s="108"/>
      <c r="H36" s="108"/>
      <c r="I36" s="108"/>
      <c r="J36" s="108"/>
      <c r="K36" s="113"/>
      <c r="L36" s="113"/>
      <c r="M36" s="113"/>
    </row>
    <row r="37" spans="1:13" ht="30">
      <c r="A37" s="279" t="s">
        <v>308</v>
      </c>
      <c r="B37" s="111" t="s">
        <v>175</v>
      </c>
      <c r="C37" s="106" t="s">
        <v>32</v>
      </c>
      <c r="D37" s="108"/>
      <c r="E37" s="108"/>
      <c r="F37" s="108"/>
      <c r="G37" s="108"/>
      <c r="H37" s="108"/>
      <c r="I37" s="108"/>
      <c r="J37" s="108"/>
      <c r="K37" s="113"/>
      <c r="L37" s="113"/>
      <c r="M37" s="113"/>
    </row>
    <row r="38" spans="1:13" ht="15">
      <c r="A38" s="279" t="s">
        <v>309</v>
      </c>
      <c r="B38" s="111" t="s">
        <v>173</v>
      </c>
      <c r="C38" s="106"/>
      <c r="D38" s="108"/>
      <c r="E38" s="108"/>
      <c r="F38" s="108"/>
      <c r="G38" s="108"/>
      <c r="H38" s="108"/>
      <c r="I38" s="108"/>
      <c r="J38" s="108"/>
      <c r="K38" s="113"/>
      <c r="L38" s="113"/>
      <c r="M38" s="113"/>
    </row>
    <row r="39" spans="1:13" ht="16.5" customHeight="1">
      <c r="A39" s="117"/>
      <c r="B39" s="118"/>
      <c r="C39" s="119"/>
      <c r="D39" s="120"/>
      <c r="E39" s="121"/>
      <c r="F39" s="121"/>
      <c r="G39" s="121"/>
      <c r="H39" s="121"/>
      <c r="I39" s="121"/>
      <c r="J39" s="121"/>
      <c r="K39" s="114"/>
      <c r="L39" s="114"/>
      <c r="M39" s="114"/>
    </row>
    <row r="40" spans="2:4" ht="24.75" customHeight="1">
      <c r="B40" s="193"/>
      <c r="C40" s="194"/>
      <c r="D40" s="194"/>
    </row>
    <row r="42" spans="2:7" ht="15">
      <c r="B42" s="122"/>
      <c r="C42" s="123"/>
      <c r="D42" s="188"/>
      <c r="E42" s="192"/>
      <c r="F42" s="188"/>
      <c r="G42" s="189"/>
    </row>
    <row r="43" spans="2:7" ht="15">
      <c r="B43" s="124"/>
      <c r="C43" s="160"/>
      <c r="D43" s="190"/>
      <c r="E43" s="191"/>
      <c r="F43" s="190"/>
      <c r="G43" s="189"/>
    </row>
    <row r="44" ht="15">
      <c r="B44" s="126"/>
    </row>
    <row r="45" ht="15">
      <c r="B45" s="126"/>
    </row>
    <row r="46" ht="15">
      <c r="B46" s="126"/>
    </row>
  </sheetData>
  <sheetProtection/>
  <mergeCells count="15">
    <mergeCell ref="B5:K5"/>
    <mergeCell ref="A7:A9"/>
    <mergeCell ref="B7:B9"/>
    <mergeCell ref="C7:C9"/>
    <mergeCell ref="D7:E8"/>
    <mergeCell ref="H7:J7"/>
    <mergeCell ref="B40:D40"/>
    <mergeCell ref="D42:E42"/>
    <mergeCell ref="F42:G42"/>
    <mergeCell ref="D43:E43"/>
    <mergeCell ref="F43:G43"/>
    <mergeCell ref="K7:M7"/>
    <mergeCell ref="H8:J8"/>
    <mergeCell ref="K8:M8"/>
    <mergeCell ref="F7:G8"/>
  </mergeCells>
  <printOptions horizontalCentered="1" verticalCentered="1"/>
  <pageMargins left="0.1968503937007874" right="0.1968503937007874" top="0.3937007874015748" bottom="0" header="0" footer="0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7"/>
  <sheetViews>
    <sheetView zoomScalePageLayoutView="0" workbookViewId="0" topLeftCell="B4">
      <selection activeCell="H18" sqref="H18"/>
    </sheetView>
  </sheetViews>
  <sheetFormatPr defaultColWidth="9.140625" defaultRowHeight="15"/>
  <cols>
    <col min="1" max="1" width="6.8515625" style="75" customWidth="1"/>
    <col min="2" max="2" width="32.00390625" style="46" customWidth="1"/>
    <col min="3" max="3" width="11.28125" style="75" customWidth="1"/>
    <col min="4" max="16384" width="9.140625" style="46" customWidth="1"/>
  </cols>
  <sheetData>
    <row r="1" ht="15">
      <c r="Q1" s="47" t="s">
        <v>128</v>
      </c>
    </row>
    <row r="2" ht="15">
      <c r="Q2" s="47"/>
    </row>
    <row r="3" ht="15">
      <c r="Q3" s="47"/>
    </row>
    <row r="4" spans="2:17" ht="15">
      <c r="B4" s="259" t="s">
        <v>312</v>
      </c>
      <c r="Q4" s="47"/>
    </row>
    <row r="5" spans="1:12" ht="15.75">
      <c r="A5" s="48"/>
      <c r="B5" s="211" t="s">
        <v>129</v>
      </c>
      <c r="C5" s="211"/>
      <c r="D5" s="211"/>
      <c r="E5" s="211"/>
      <c r="F5" s="211"/>
      <c r="G5" s="211"/>
      <c r="H5" s="211"/>
      <c r="I5" s="211"/>
      <c r="J5" s="211"/>
      <c r="K5" s="211"/>
      <c r="L5" s="78"/>
    </row>
    <row r="7" spans="1:17" ht="15">
      <c r="A7" s="173" t="s">
        <v>0</v>
      </c>
      <c r="B7" s="176" t="s">
        <v>1</v>
      </c>
      <c r="C7" s="173" t="s">
        <v>17</v>
      </c>
      <c r="D7" s="179">
        <v>2015</v>
      </c>
      <c r="E7" s="180"/>
      <c r="F7" s="179">
        <v>2016</v>
      </c>
      <c r="G7" s="180"/>
      <c r="H7" s="183" t="s">
        <v>18</v>
      </c>
      <c r="I7" s="183"/>
      <c r="J7" s="183"/>
      <c r="K7" s="184"/>
      <c r="L7" s="184"/>
      <c r="M7" s="183" t="s">
        <v>23</v>
      </c>
      <c r="N7" s="183"/>
      <c r="O7" s="183"/>
      <c r="P7" s="184"/>
      <c r="Q7" s="184"/>
    </row>
    <row r="8" spans="1:17" ht="15">
      <c r="A8" s="174"/>
      <c r="B8" s="177"/>
      <c r="C8" s="174"/>
      <c r="D8" s="181"/>
      <c r="E8" s="182"/>
      <c r="F8" s="181"/>
      <c r="G8" s="182"/>
      <c r="H8" s="185">
        <v>2017</v>
      </c>
      <c r="I8" s="186"/>
      <c r="J8" s="187"/>
      <c r="K8" s="176">
        <v>2018</v>
      </c>
      <c r="L8" s="176">
        <v>2019</v>
      </c>
      <c r="M8" s="185">
        <v>2017</v>
      </c>
      <c r="N8" s="186"/>
      <c r="O8" s="187"/>
      <c r="P8" s="176">
        <v>2018</v>
      </c>
      <c r="Q8" s="176">
        <v>2019</v>
      </c>
    </row>
    <row r="9" spans="1:17" ht="15">
      <c r="A9" s="175"/>
      <c r="B9" s="178"/>
      <c r="C9" s="175"/>
      <c r="D9" s="74" t="s">
        <v>2</v>
      </c>
      <c r="E9" s="74" t="s">
        <v>3</v>
      </c>
      <c r="F9" s="74" t="s">
        <v>2</v>
      </c>
      <c r="G9" s="74" t="s">
        <v>3</v>
      </c>
      <c r="H9" s="77" t="s">
        <v>22</v>
      </c>
      <c r="I9" s="77" t="s">
        <v>19</v>
      </c>
      <c r="J9" s="77" t="s">
        <v>20</v>
      </c>
      <c r="K9" s="210"/>
      <c r="L9" s="210"/>
      <c r="M9" s="77" t="s">
        <v>22</v>
      </c>
      <c r="N9" s="77" t="s">
        <v>19</v>
      </c>
      <c r="O9" s="77" t="s">
        <v>20</v>
      </c>
      <c r="P9" s="210"/>
      <c r="Q9" s="210"/>
    </row>
    <row r="10" spans="1:17" ht="15">
      <c r="A10" s="49">
        <v>1</v>
      </c>
      <c r="B10" s="49">
        <v>2</v>
      </c>
      <c r="C10" s="49">
        <v>3</v>
      </c>
      <c r="D10" s="49">
        <v>8</v>
      </c>
      <c r="E10" s="49">
        <v>9</v>
      </c>
      <c r="F10" s="49">
        <v>10</v>
      </c>
      <c r="G10" s="49">
        <v>11</v>
      </c>
      <c r="H10" s="49">
        <v>12</v>
      </c>
      <c r="I10" s="49">
        <v>13</v>
      </c>
      <c r="J10" s="49">
        <v>14</v>
      </c>
      <c r="K10" s="49">
        <v>15</v>
      </c>
      <c r="L10" s="49">
        <v>16</v>
      </c>
      <c r="M10" s="49">
        <v>17</v>
      </c>
      <c r="N10" s="49">
        <v>18</v>
      </c>
      <c r="O10" s="49">
        <v>19</v>
      </c>
      <c r="P10" s="49">
        <v>20</v>
      </c>
      <c r="Q10" s="49">
        <v>21</v>
      </c>
    </row>
    <row r="11" spans="1:17" ht="29.25">
      <c r="A11" s="80" t="s">
        <v>5</v>
      </c>
      <c r="B11" s="85" t="s">
        <v>130</v>
      </c>
      <c r="C11" s="51" t="s">
        <v>264</v>
      </c>
      <c r="D11" s="50">
        <f aca="true" t="shared" si="0" ref="D11:Q11">D15+D16+D17</f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0">
        <f t="shared" si="0"/>
        <v>0</v>
      </c>
    </row>
    <row r="12" spans="1:17" ht="27.75" customHeight="1">
      <c r="A12" s="51" t="s">
        <v>6</v>
      </c>
      <c r="B12" s="86" t="s">
        <v>131</v>
      </c>
      <c r="C12" s="51" t="s">
        <v>264</v>
      </c>
      <c r="D12" s="50"/>
      <c r="E12" s="50"/>
      <c r="F12" s="50"/>
      <c r="G12" s="50"/>
      <c r="H12" s="50"/>
      <c r="I12" s="50"/>
      <c r="J12" s="50"/>
      <c r="K12" s="51"/>
      <c r="L12" s="51"/>
      <c r="M12" s="50"/>
      <c r="N12" s="54"/>
      <c r="O12" s="54"/>
      <c r="P12" s="51"/>
      <c r="Q12" s="51"/>
    </row>
    <row r="13" spans="1:17" ht="15" customHeight="1">
      <c r="A13" s="51" t="s">
        <v>7</v>
      </c>
      <c r="B13" s="86" t="s">
        <v>132</v>
      </c>
      <c r="C13" s="51" t="s">
        <v>122</v>
      </c>
      <c r="D13" s="50"/>
      <c r="E13" s="50"/>
      <c r="F13" s="50"/>
      <c r="G13" s="50"/>
      <c r="H13" s="50"/>
      <c r="I13" s="50"/>
      <c r="J13" s="50"/>
      <c r="K13" s="51"/>
      <c r="L13" s="51"/>
      <c r="M13" s="50"/>
      <c r="N13" s="54"/>
      <c r="O13" s="54"/>
      <c r="P13" s="51"/>
      <c r="Q13" s="51"/>
    </row>
    <row r="14" spans="1:17" ht="29.25">
      <c r="A14" s="80">
        <v>2</v>
      </c>
      <c r="B14" s="79" t="s">
        <v>133</v>
      </c>
      <c r="C14" s="51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4"/>
      <c r="O14" s="54"/>
      <c r="P14" s="50"/>
      <c r="Q14" s="50"/>
    </row>
    <row r="15" spans="1:17" ht="15">
      <c r="A15" s="51" t="s">
        <v>12</v>
      </c>
      <c r="B15" s="87" t="s">
        <v>134</v>
      </c>
      <c r="C15" s="51" t="s">
        <v>122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4"/>
      <c r="O15" s="54"/>
      <c r="P15" s="51"/>
      <c r="Q15" s="51"/>
    </row>
    <row r="16" spans="1:17" ht="15">
      <c r="A16" s="51" t="s">
        <v>13</v>
      </c>
      <c r="B16" s="87" t="s">
        <v>135</v>
      </c>
      <c r="C16" s="51" t="s">
        <v>122</v>
      </c>
      <c r="D16" s="50"/>
      <c r="E16" s="50"/>
      <c r="F16" s="50"/>
      <c r="G16" s="50"/>
      <c r="H16" s="50"/>
      <c r="I16" s="50"/>
      <c r="J16" s="50"/>
      <c r="K16" s="51"/>
      <c r="L16" s="51"/>
      <c r="M16" s="50"/>
      <c r="N16" s="54"/>
      <c r="O16" s="54"/>
      <c r="P16" s="51"/>
      <c r="Q16" s="51"/>
    </row>
    <row r="17" spans="1:17" ht="15">
      <c r="A17" s="81" t="s">
        <v>136</v>
      </c>
      <c r="B17" s="87" t="s">
        <v>137</v>
      </c>
      <c r="C17" s="51" t="s">
        <v>122</v>
      </c>
      <c r="D17" s="50"/>
      <c r="E17" s="50"/>
      <c r="F17" s="50"/>
      <c r="G17" s="50"/>
      <c r="H17" s="50"/>
      <c r="I17" s="50"/>
      <c r="J17" s="50"/>
      <c r="K17" s="51"/>
      <c r="L17" s="51"/>
      <c r="M17" s="50"/>
      <c r="N17" s="54"/>
      <c r="O17" s="54"/>
      <c r="P17" s="51"/>
      <c r="Q17" s="51"/>
    </row>
    <row r="18" spans="1:17" ht="15">
      <c r="A18" s="80">
        <v>3</v>
      </c>
      <c r="B18" s="79" t="s">
        <v>138</v>
      </c>
      <c r="C18" s="51" t="s">
        <v>122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4"/>
      <c r="O18" s="54"/>
      <c r="P18" s="50"/>
      <c r="Q18" s="50"/>
    </row>
    <row r="19" spans="1:17" ht="19.5" customHeight="1">
      <c r="A19" s="51" t="s">
        <v>14</v>
      </c>
      <c r="B19" s="87" t="s">
        <v>139</v>
      </c>
      <c r="C19" s="51" t="s">
        <v>122</v>
      </c>
      <c r="D19" s="50"/>
      <c r="E19" s="50"/>
      <c r="F19" s="50"/>
      <c r="G19" s="50"/>
      <c r="H19" s="50"/>
      <c r="I19" s="50"/>
      <c r="J19" s="50"/>
      <c r="K19" s="51"/>
      <c r="L19" s="51"/>
      <c r="M19" s="50"/>
      <c r="N19" s="54"/>
      <c r="O19" s="54"/>
      <c r="P19" s="51"/>
      <c r="Q19" s="51"/>
    </row>
    <row r="20" spans="1:17" ht="19.5" customHeight="1">
      <c r="A20" s="51" t="s">
        <v>15</v>
      </c>
      <c r="B20" s="87" t="s">
        <v>140</v>
      </c>
      <c r="C20" s="51" t="s">
        <v>122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4"/>
      <c r="O20" s="54"/>
      <c r="P20" s="51"/>
      <c r="Q20" s="51"/>
    </row>
    <row r="21" spans="1:17" ht="43.5">
      <c r="A21" s="80">
        <v>4</v>
      </c>
      <c r="B21" s="79" t="s">
        <v>141</v>
      </c>
      <c r="C21" s="51" t="s">
        <v>16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4"/>
      <c r="O21" s="54"/>
      <c r="P21" s="50"/>
      <c r="Q21" s="50"/>
    </row>
    <row r="23" spans="2:3" ht="15">
      <c r="B23" s="52"/>
      <c r="C23" s="91"/>
    </row>
    <row r="24" spans="2:3" ht="15">
      <c r="B24" s="53"/>
      <c r="C24" s="76"/>
    </row>
    <row r="25" ht="15">
      <c r="B25" s="92"/>
    </row>
    <row r="26" ht="15">
      <c r="B26" s="92"/>
    </row>
    <row r="27" ht="15">
      <c r="B27" s="92"/>
    </row>
  </sheetData>
  <sheetProtection/>
  <mergeCells count="14">
    <mergeCell ref="M7:Q7"/>
    <mergeCell ref="B5:K5"/>
    <mergeCell ref="M8:O8"/>
    <mergeCell ref="L8:L9"/>
    <mergeCell ref="P8:P9"/>
    <mergeCell ref="Q8:Q9"/>
    <mergeCell ref="H7:L7"/>
    <mergeCell ref="A7:A9"/>
    <mergeCell ref="B7:B9"/>
    <mergeCell ref="C7:C9"/>
    <mergeCell ref="H8:J8"/>
    <mergeCell ref="K8:K9"/>
    <mergeCell ref="F7:G8"/>
    <mergeCell ref="D7:E8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view="pageBreakPreview" zoomScaleSheetLayoutView="100" zoomScalePageLayoutView="0" workbookViewId="0" topLeftCell="A1">
      <selection activeCell="T13" sqref="T13"/>
    </sheetView>
  </sheetViews>
  <sheetFormatPr defaultColWidth="9.140625" defaultRowHeight="15"/>
  <cols>
    <col min="1" max="1" width="4.140625" style="96" customWidth="1"/>
    <col min="2" max="2" width="24.421875" style="93" customWidth="1"/>
    <col min="3" max="3" width="12.140625" style="96" customWidth="1"/>
    <col min="4" max="4" width="9.7109375" style="96" customWidth="1"/>
    <col min="5" max="13" width="9.421875" style="96" customWidth="1"/>
    <col min="14" max="16384" width="9.140625" style="96" customWidth="1"/>
  </cols>
  <sheetData>
    <row r="1" spans="1:13" ht="23.25" customHeight="1">
      <c r="A1" s="95"/>
      <c r="B1" s="96"/>
      <c r="C1" s="97"/>
      <c r="L1" s="215" t="s">
        <v>206</v>
      </c>
      <c r="M1" s="215"/>
    </row>
    <row r="2" spans="1:13" ht="15" customHeight="1">
      <c r="A2" s="95"/>
      <c r="B2" s="96"/>
      <c r="C2" s="97"/>
      <c r="M2" s="98"/>
    </row>
    <row r="3" spans="1:13" ht="12.75" customHeight="1">
      <c r="A3" s="95"/>
      <c r="B3" s="96"/>
      <c r="C3" s="97"/>
      <c r="M3" s="98"/>
    </row>
    <row r="4" spans="1:13" ht="14.25" customHeight="1">
      <c r="A4" s="95"/>
      <c r="B4" s="96"/>
      <c r="C4" s="97"/>
      <c r="M4" s="98"/>
    </row>
    <row r="5" spans="1:3" ht="18.75" customHeight="1">
      <c r="A5" s="95"/>
      <c r="B5" s="260" t="s">
        <v>314</v>
      </c>
      <c r="C5" s="97"/>
    </row>
    <row r="6" spans="1:10" ht="15.75">
      <c r="A6" s="100"/>
      <c r="B6" s="203" t="s">
        <v>289</v>
      </c>
      <c r="C6" s="203"/>
      <c r="D6" s="203"/>
      <c r="E6" s="203"/>
      <c r="F6" s="203"/>
      <c r="G6" s="203"/>
      <c r="H6" s="203"/>
      <c r="I6" s="203"/>
      <c r="J6" s="203"/>
    </row>
    <row r="7" ht="15"/>
    <row r="8" spans="1:13" ht="21" customHeight="1">
      <c r="A8" s="204" t="s">
        <v>0</v>
      </c>
      <c r="B8" s="207" t="s">
        <v>1</v>
      </c>
      <c r="C8" s="204" t="s">
        <v>38</v>
      </c>
      <c r="D8" s="196">
        <v>2015</v>
      </c>
      <c r="E8" s="198"/>
      <c r="F8" s="196">
        <v>2016</v>
      </c>
      <c r="G8" s="198"/>
      <c r="H8" s="196" t="s">
        <v>18</v>
      </c>
      <c r="I8" s="197"/>
      <c r="J8" s="197"/>
      <c r="K8" s="196" t="s">
        <v>29</v>
      </c>
      <c r="L8" s="197"/>
      <c r="M8" s="198"/>
    </row>
    <row r="9" spans="1:13" ht="21.75" customHeight="1">
      <c r="A9" s="205"/>
      <c r="B9" s="208"/>
      <c r="C9" s="205"/>
      <c r="D9" s="207" t="s">
        <v>2</v>
      </c>
      <c r="E9" s="207" t="s">
        <v>3</v>
      </c>
      <c r="F9" s="207" t="s">
        <v>2</v>
      </c>
      <c r="G9" s="207" t="s">
        <v>4</v>
      </c>
      <c r="H9" s="196">
        <v>2017</v>
      </c>
      <c r="I9" s="197"/>
      <c r="J9" s="198"/>
      <c r="K9" s="196">
        <v>2017</v>
      </c>
      <c r="L9" s="197"/>
      <c r="M9" s="198"/>
    </row>
    <row r="10" spans="1:13" ht="21" customHeight="1">
      <c r="A10" s="206"/>
      <c r="B10" s="209"/>
      <c r="C10" s="206"/>
      <c r="D10" s="209"/>
      <c r="E10" s="209"/>
      <c r="F10" s="209"/>
      <c r="G10" s="209"/>
      <c r="H10" s="101" t="s">
        <v>22</v>
      </c>
      <c r="I10" s="101" t="s">
        <v>19</v>
      </c>
      <c r="J10" s="101" t="s">
        <v>20</v>
      </c>
      <c r="K10" s="101" t="s">
        <v>22</v>
      </c>
      <c r="L10" s="101" t="s">
        <v>19</v>
      </c>
      <c r="M10" s="101" t="s">
        <v>20</v>
      </c>
    </row>
    <row r="11" spans="1:13" ht="15">
      <c r="A11" s="102">
        <v>1</v>
      </c>
      <c r="B11" s="102">
        <v>2</v>
      </c>
      <c r="C11" s="103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  <c r="M11" s="102">
        <v>13</v>
      </c>
    </row>
    <row r="12" spans="1:13" ht="26.25" customHeight="1">
      <c r="A12" s="127">
        <v>1</v>
      </c>
      <c r="B12" s="128" t="s">
        <v>39</v>
      </c>
      <c r="C12" s="108" t="s">
        <v>32</v>
      </c>
      <c r="D12" s="108"/>
      <c r="E12" s="108"/>
      <c r="F12" s="108"/>
      <c r="G12" s="108"/>
      <c r="H12" s="108"/>
      <c r="I12" s="108"/>
      <c r="J12" s="108"/>
      <c r="K12" s="108"/>
      <c r="L12" s="113"/>
      <c r="M12" s="113"/>
    </row>
    <row r="13" spans="1:13" ht="33" customHeight="1">
      <c r="A13" s="127">
        <v>2</v>
      </c>
      <c r="B13" s="128" t="s">
        <v>40</v>
      </c>
      <c r="C13" s="108" t="s">
        <v>32</v>
      </c>
      <c r="D13" s="108"/>
      <c r="E13" s="108"/>
      <c r="F13" s="108"/>
      <c r="G13" s="108"/>
      <c r="H13" s="112"/>
      <c r="I13" s="112"/>
      <c r="J13" s="112"/>
      <c r="K13" s="108"/>
      <c r="L13" s="113"/>
      <c r="M13" s="113"/>
    </row>
    <row r="14" spans="1:13" ht="45" customHeight="1">
      <c r="A14" s="129">
        <v>3</v>
      </c>
      <c r="B14" s="130" t="s">
        <v>41</v>
      </c>
      <c r="C14" s="132" t="s">
        <v>32</v>
      </c>
      <c r="D14" s="132"/>
      <c r="E14" s="132"/>
      <c r="F14" s="132"/>
      <c r="G14" s="132"/>
      <c r="H14" s="131"/>
      <c r="I14" s="131"/>
      <c r="J14" s="131"/>
      <c r="K14" s="132"/>
      <c r="L14" s="133"/>
      <c r="M14" s="133"/>
    </row>
    <row r="15" spans="1:13" ht="31.5" customHeight="1">
      <c r="A15" s="127"/>
      <c r="B15" s="128" t="s">
        <v>313</v>
      </c>
      <c r="C15" s="108" t="s">
        <v>32</v>
      </c>
      <c r="D15" s="112">
        <f>D12+D13+D14</f>
        <v>0</v>
      </c>
      <c r="E15" s="112">
        <f aca="true" t="shared" si="0" ref="E15:M15">E12+E13+E14</f>
        <v>0</v>
      </c>
      <c r="F15" s="112">
        <f t="shared" si="0"/>
        <v>0</v>
      </c>
      <c r="G15" s="112">
        <f t="shared" si="0"/>
        <v>0</v>
      </c>
      <c r="H15" s="112">
        <f t="shared" si="0"/>
        <v>0</v>
      </c>
      <c r="I15" s="112">
        <f t="shared" si="0"/>
        <v>0</v>
      </c>
      <c r="J15" s="112">
        <f t="shared" si="0"/>
        <v>0</v>
      </c>
      <c r="K15" s="112">
        <f t="shared" si="0"/>
        <v>0</v>
      </c>
      <c r="L15" s="112">
        <f t="shared" si="0"/>
        <v>0</v>
      </c>
      <c r="M15" s="112">
        <f t="shared" si="0"/>
        <v>0</v>
      </c>
    </row>
    <row r="16" spans="1:13" ht="38.25" customHeight="1">
      <c r="A16" s="134"/>
      <c r="B16" s="212"/>
      <c r="C16" s="213"/>
      <c r="D16" s="213"/>
      <c r="E16" s="121"/>
      <c r="F16" s="121"/>
      <c r="G16" s="121"/>
      <c r="H16" s="121"/>
      <c r="I16" s="121"/>
      <c r="J16" s="121"/>
      <c r="K16" s="121"/>
      <c r="L16" s="114"/>
      <c r="M16" s="114"/>
    </row>
    <row r="17" spans="2:8" ht="15">
      <c r="B17" s="214"/>
      <c r="C17" s="214"/>
      <c r="D17" s="214"/>
      <c r="E17" s="214"/>
      <c r="F17" s="214"/>
      <c r="G17" s="214"/>
      <c r="H17" s="214"/>
    </row>
    <row r="18" spans="2:7" ht="15">
      <c r="B18" s="122"/>
      <c r="C18" s="123"/>
      <c r="D18" s="188"/>
      <c r="E18" s="192"/>
      <c r="F18" s="188"/>
      <c r="G18" s="189"/>
    </row>
    <row r="19" spans="2:10" ht="14.25" customHeight="1">
      <c r="B19" s="124"/>
      <c r="C19" s="125"/>
      <c r="D19" s="190"/>
      <c r="E19" s="191"/>
      <c r="F19" s="190"/>
      <c r="G19" s="189"/>
      <c r="H19" s="135"/>
      <c r="I19" s="135"/>
      <c r="J19" s="135"/>
    </row>
    <row r="20" ht="15">
      <c r="B20" s="126"/>
    </row>
    <row r="21" ht="15">
      <c r="B21" s="126"/>
    </row>
    <row r="22" ht="15">
      <c r="B22" s="126"/>
    </row>
  </sheetData>
  <sheetProtection/>
  <mergeCells count="21">
    <mergeCell ref="A8:A10"/>
    <mergeCell ref="B8:B10"/>
    <mergeCell ref="C8:C10"/>
    <mergeCell ref="D8:E8"/>
    <mergeCell ref="H8:J8"/>
    <mergeCell ref="D9:D10"/>
    <mergeCell ref="E9:E10"/>
    <mergeCell ref="G9:G10"/>
    <mergeCell ref="H9:J9"/>
    <mergeCell ref="L1:M1"/>
    <mergeCell ref="B6:J6"/>
    <mergeCell ref="K8:M8"/>
    <mergeCell ref="K9:M9"/>
    <mergeCell ref="F8:G8"/>
    <mergeCell ref="F9:F10"/>
    <mergeCell ref="D18:E18"/>
    <mergeCell ref="F18:G18"/>
    <mergeCell ref="D19:E19"/>
    <mergeCell ref="F19:G19"/>
    <mergeCell ref="B16:D16"/>
    <mergeCell ref="B17:H17"/>
  </mergeCells>
  <printOptions/>
  <pageMargins left="0.7" right="0.7" top="0.75" bottom="0.75" header="0.3" footer="0.3"/>
  <pageSetup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95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8" sqref="F98"/>
    </sheetView>
  </sheetViews>
  <sheetFormatPr defaultColWidth="9.140625" defaultRowHeight="15"/>
  <cols>
    <col min="1" max="1" width="7.00390625" style="161" customWidth="1"/>
    <col min="2" max="2" width="29.8515625" style="94" customWidth="1"/>
    <col min="3" max="3" width="17.57421875" style="161" customWidth="1"/>
    <col min="4" max="13" width="8.7109375" style="96" customWidth="1"/>
    <col min="14" max="16384" width="9.140625" style="96" customWidth="1"/>
  </cols>
  <sheetData>
    <row r="1" spans="12:13" ht="15">
      <c r="L1" s="215" t="s">
        <v>207</v>
      </c>
      <c r="M1" s="215"/>
    </row>
    <row r="2" spans="10:13" ht="15">
      <c r="J2" s="166"/>
      <c r="M2" s="98"/>
    </row>
    <row r="3" spans="10:13" ht="10.5" customHeight="1">
      <c r="J3" s="166"/>
      <c r="M3" s="98"/>
    </row>
    <row r="4" spans="2:13" ht="15" hidden="1">
      <c r="B4" s="96"/>
      <c r="C4" s="97"/>
      <c r="M4" s="98"/>
    </row>
    <row r="5" spans="2:4" ht="15">
      <c r="B5" s="99" t="s">
        <v>315</v>
      </c>
      <c r="C5" s="137"/>
      <c r="D5" s="138"/>
    </row>
    <row r="6" spans="1:13" ht="15.75">
      <c r="A6" s="100"/>
      <c r="B6" s="203" t="s">
        <v>316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8" spans="1:13" ht="15">
      <c r="A8" s="204" t="s">
        <v>0</v>
      </c>
      <c r="B8" s="204" t="s">
        <v>1</v>
      </c>
      <c r="C8" s="204" t="s">
        <v>17</v>
      </c>
      <c r="D8" s="196">
        <v>2015</v>
      </c>
      <c r="E8" s="198"/>
      <c r="F8" s="196">
        <v>2016</v>
      </c>
      <c r="G8" s="198"/>
      <c r="H8" s="199" t="s">
        <v>18</v>
      </c>
      <c r="I8" s="219"/>
      <c r="J8" s="200"/>
      <c r="K8" s="199" t="s">
        <v>29</v>
      </c>
      <c r="L8" s="219"/>
      <c r="M8" s="200"/>
    </row>
    <row r="9" spans="1:13" ht="15">
      <c r="A9" s="206"/>
      <c r="B9" s="206"/>
      <c r="C9" s="206"/>
      <c r="D9" s="165" t="s">
        <v>2</v>
      </c>
      <c r="E9" s="165" t="s">
        <v>3</v>
      </c>
      <c r="F9" s="165" t="s">
        <v>2</v>
      </c>
      <c r="G9" s="165" t="s">
        <v>4</v>
      </c>
      <c r="H9" s="165">
        <v>2017</v>
      </c>
      <c r="I9" s="165" t="s">
        <v>19</v>
      </c>
      <c r="J9" s="165" t="s">
        <v>20</v>
      </c>
      <c r="K9" s="165">
        <v>2017</v>
      </c>
      <c r="L9" s="165" t="s">
        <v>19</v>
      </c>
      <c r="M9" s="165" t="s">
        <v>20</v>
      </c>
    </row>
    <row r="10" spans="1:13" ht="15">
      <c r="A10" s="102">
        <v>1</v>
      </c>
      <c r="B10" s="103">
        <v>2</v>
      </c>
      <c r="C10" s="103">
        <v>3</v>
      </c>
      <c r="D10" s="102">
        <v>6</v>
      </c>
      <c r="E10" s="102">
        <v>7</v>
      </c>
      <c r="F10" s="102">
        <v>8</v>
      </c>
      <c r="G10" s="102">
        <v>9</v>
      </c>
      <c r="H10" s="102">
        <v>10</v>
      </c>
      <c r="I10" s="102">
        <v>11</v>
      </c>
      <c r="J10" s="102">
        <v>12</v>
      </c>
      <c r="K10" s="102">
        <v>13</v>
      </c>
      <c r="L10" s="102">
        <v>14</v>
      </c>
      <c r="M10" s="102">
        <v>15</v>
      </c>
    </row>
    <row r="11" spans="1:13" ht="27" customHeight="1">
      <c r="A11" s="127"/>
      <c r="B11" s="139" t="s">
        <v>43</v>
      </c>
      <c r="C11" s="127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29.25" customHeight="1">
      <c r="A12" s="127">
        <v>1</v>
      </c>
      <c r="B12" s="128" t="s">
        <v>44</v>
      </c>
      <c r="C12" s="127" t="s">
        <v>45</v>
      </c>
      <c r="D12" s="108"/>
      <c r="E12" s="108"/>
      <c r="F12" s="108"/>
      <c r="G12" s="108"/>
      <c r="H12" s="108"/>
      <c r="I12" s="108"/>
      <c r="J12" s="108"/>
      <c r="K12" s="107"/>
      <c r="L12" s="107"/>
      <c r="M12" s="107"/>
    </row>
    <row r="13" spans="1:13" ht="15">
      <c r="A13" s="140">
        <v>2</v>
      </c>
      <c r="B13" s="139" t="s">
        <v>46</v>
      </c>
      <c r="C13" s="127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30">
      <c r="A14" s="127" t="s">
        <v>12</v>
      </c>
      <c r="B14" s="128" t="s">
        <v>47</v>
      </c>
      <c r="C14" s="127" t="s">
        <v>42</v>
      </c>
      <c r="D14" s="108"/>
      <c r="E14" s="108"/>
      <c r="F14" s="108"/>
      <c r="G14" s="108"/>
      <c r="H14" s="107"/>
      <c r="I14" s="107"/>
      <c r="J14" s="107"/>
      <c r="K14" s="108"/>
      <c r="L14" s="108"/>
      <c r="M14" s="108"/>
    </row>
    <row r="15" spans="1:13" ht="30">
      <c r="A15" s="127" t="s">
        <v>13</v>
      </c>
      <c r="B15" s="128" t="s">
        <v>48</v>
      </c>
      <c r="C15" s="127"/>
      <c r="D15" s="108"/>
      <c r="E15" s="108"/>
      <c r="F15" s="108"/>
      <c r="G15" s="108"/>
      <c r="H15" s="141"/>
      <c r="I15" s="141"/>
      <c r="J15" s="141"/>
      <c r="K15" s="108"/>
      <c r="L15" s="108"/>
      <c r="M15" s="108"/>
    </row>
    <row r="16" spans="1:13" ht="30.75" customHeight="1">
      <c r="A16" s="127" t="s">
        <v>25</v>
      </c>
      <c r="B16" s="128" t="s">
        <v>49</v>
      </c>
      <c r="C16" s="127" t="s">
        <v>42</v>
      </c>
      <c r="D16" s="108">
        <f>D14</f>
        <v>0</v>
      </c>
      <c r="E16" s="108">
        <f>E14</f>
        <v>0</v>
      </c>
      <c r="F16" s="108">
        <f>F14</f>
        <v>0</v>
      </c>
      <c r="G16" s="108">
        <f>G14</f>
        <v>0</v>
      </c>
      <c r="H16" s="108">
        <f>H14*H15</f>
        <v>0</v>
      </c>
      <c r="I16" s="108">
        <f>I14*I15</f>
        <v>0</v>
      </c>
      <c r="J16" s="108">
        <f>J14*J15</f>
        <v>0</v>
      </c>
      <c r="K16" s="108">
        <f>K14*K15</f>
        <v>0</v>
      </c>
      <c r="L16" s="108">
        <f>L14*L15</f>
        <v>0</v>
      </c>
      <c r="M16" s="108">
        <f>M14*M15</f>
        <v>0</v>
      </c>
    </row>
    <row r="17" spans="1:13" ht="18" customHeight="1">
      <c r="A17" s="127" t="s">
        <v>50</v>
      </c>
      <c r="B17" s="128" t="s">
        <v>51</v>
      </c>
      <c r="C17" s="127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30">
      <c r="A18" s="127" t="s">
        <v>52</v>
      </c>
      <c r="B18" s="128" t="s">
        <v>53</v>
      </c>
      <c r="C18" s="127" t="s">
        <v>42</v>
      </c>
      <c r="D18" s="108">
        <f>D16*D17</f>
        <v>0</v>
      </c>
      <c r="E18" s="108">
        <f aca="true" t="shared" si="0" ref="E18:M18">E16*E17</f>
        <v>0</v>
      </c>
      <c r="F18" s="108">
        <f t="shared" si="0"/>
        <v>0</v>
      </c>
      <c r="G18" s="108">
        <f t="shared" si="0"/>
        <v>0</v>
      </c>
      <c r="H18" s="108">
        <f t="shared" si="0"/>
        <v>0</v>
      </c>
      <c r="I18" s="108">
        <f t="shared" si="0"/>
        <v>0</v>
      </c>
      <c r="J18" s="108">
        <f t="shared" si="0"/>
        <v>0</v>
      </c>
      <c r="K18" s="108">
        <f t="shared" si="0"/>
        <v>0</v>
      </c>
      <c r="L18" s="108">
        <f t="shared" si="0"/>
        <v>0</v>
      </c>
      <c r="M18" s="108">
        <f t="shared" si="0"/>
        <v>0</v>
      </c>
    </row>
    <row r="19" spans="1:13" ht="57.75">
      <c r="A19" s="142" t="s">
        <v>191</v>
      </c>
      <c r="B19" s="139" t="s">
        <v>54</v>
      </c>
      <c r="C19" s="127" t="s">
        <v>42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5">
      <c r="A20" s="143" t="s">
        <v>192</v>
      </c>
      <c r="B20" s="128" t="s">
        <v>55</v>
      </c>
      <c r="C20" s="127" t="s">
        <v>16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5">
      <c r="A21" s="127" t="s">
        <v>193</v>
      </c>
      <c r="B21" s="128" t="s">
        <v>56</v>
      </c>
      <c r="C21" s="127" t="s">
        <v>42</v>
      </c>
      <c r="D21" s="108">
        <f>D18*D20/100</f>
        <v>0</v>
      </c>
      <c r="E21" s="108">
        <f aca="true" t="shared" si="1" ref="E21:M21">E18*E20/100</f>
        <v>0</v>
      </c>
      <c r="F21" s="108">
        <f t="shared" si="1"/>
        <v>0</v>
      </c>
      <c r="G21" s="108">
        <f t="shared" si="1"/>
        <v>0</v>
      </c>
      <c r="H21" s="108">
        <f t="shared" si="1"/>
        <v>0</v>
      </c>
      <c r="I21" s="108">
        <f t="shared" si="1"/>
        <v>0</v>
      </c>
      <c r="J21" s="108">
        <f t="shared" si="1"/>
        <v>0</v>
      </c>
      <c r="K21" s="108">
        <f t="shared" si="1"/>
        <v>0</v>
      </c>
      <c r="L21" s="108">
        <f t="shared" si="1"/>
        <v>0</v>
      </c>
      <c r="M21" s="108">
        <f t="shared" si="1"/>
        <v>0</v>
      </c>
    </row>
    <row r="22" spans="1:13" ht="15">
      <c r="A22" s="140" t="s">
        <v>194</v>
      </c>
      <c r="B22" s="139" t="s">
        <v>57</v>
      </c>
      <c r="C22" s="127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5">
      <c r="A23" s="127" t="s">
        <v>195</v>
      </c>
      <c r="B23" s="128" t="s">
        <v>58</v>
      </c>
      <c r="C23" s="127" t="s">
        <v>16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5">
      <c r="A24" s="127" t="s">
        <v>196</v>
      </c>
      <c r="B24" s="128" t="s">
        <v>59</v>
      </c>
      <c r="C24" s="127" t="s">
        <v>42</v>
      </c>
      <c r="D24" s="108">
        <f aca="true" t="shared" si="2" ref="D24:M24">(D18+D21)*D23/100</f>
        <v>0</v>
      </c>
      <c r="E24" s="108">
        <f t="shared" si="2"/>
        <v>0</v>
      </c>
      <c r="F24" s="108">
        <f t="shared" si="2"/>
        <v>0</v>
      </c>
      <c r="G24" s="108">
        <f t="shared" si="2"/>
        <v>0</v>
      </c>
      <c r="H24" s="108">
        <f t="shared" si="2"/>
        <v>0</v>
      </c>
      <c r="I24" s="108">
        <f t="shared" si="2"/>
        <v>0</v>
      </c>
      <c r="J24" s="108">
        <f t="shared" si="2"/>
        <v>0</v>
      </c>
      <c r="K24" s="108">
        <f t="shared" si="2"/>
        <v>0</v>
      </c>
      <c r="L24" s="108">
        <f t="shared" si="2"/>
        <v>0</v>
      </c>
      <c r="M24" s="108">
        <f t="shared" si="2"/>
        <v>0</v>
      </c>
    </row>
    <row r="25" spans="1:13" ht="45.75" customHeight="1">
      <c r="A25" s="140" t="s">
        <v>197</v>
      </c>
      <c r="B25" s="139" t="s">
        <v>60</v>
      </c>
      <c r="C25" s="127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5">
      <c r="A26" s="143" t="s">
        <v>198</v>
      </c>
      <c r="B26" s="128" t="s">
        <v>58</v>
      </c>
      <c r="C26" s="127" t="s">
        <v>16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5">
      <c r="A27" s="127" t="s">
        <v>199</v>
      </c>
      <c r="B27" s="128" t="s">
        <v>59</v>
      </c>
      <c r="C27" s="127" t="s">
        <v>42</v>
      </c>
      <c r="D27" s="144">
        <f aca="true" t="shared" si="3" ref="D27:M27">D18*D26/100</f>
        <v>0</v>
      </c>
      <c r="E27" s="144">
        <f>(E18+E21+E24)*E26/100</f>
        <v>0</v>
      </c>
      <c r="F27" s="144">
        <f t="shared" si="3"/>
        <v>0</v>
      </c>
      <c r="G27" s="144">
        <f t="shared" si="3"/>
        <v>0</v>
      </c>
      <c r="H27" s="144">
        <f t="shared" si="3"/>
        <v>0</v>
      </c>
      <c r="I27" s="144">
        <f t="shared" si="3"/>
        <v>0</v>
      </c>
      <c r="J27" s="144">
        <f t="shared" si="3"/>
        <v>0</v>
      </c>
      <c r="K27" s="144">
        <f t="shared" si="3"/>
        <v>0</v>
      </c>
      <c r="L27" s="144">
        <f t="shared" si="3"/>
        <v>0</v>
      </c>
      <c r="M27" s="144">
        <f t="shared" si="3"/>
        <v>0</v>
      </c>
    </row>
    <row r="28" spans="1:13" ht="15">
      <c r="A28" s="127" t="s">
        <v>200</v>
      </c>
      <c r="B28" s="128" t="s">
        <v>61</v>
      </c>
      <c r="C28" s="127" t="s">
        <v>42</v>
      </c>
      <c r="D28" s="108"/>
      <c r="E28" s="116">
        <f>(E24+E21+E18)*10.01%</f>
        <v>0</v>
      </c>
      <c r="F28" s="108"/>
      <c r="G28" s="116">
        <f>(G24+G21+G18)*10.01%</f>
        <v>0</v>
      </c>
      <c r="H28" s="116">
        <f>(H24+H21+H18)*10.01%</f>
        <v>0</v>
      </c>
      <c r="I28" s="116">
        <f>(I24+I21+I18)*10.01%</f>
        <v>0</v>
      </c>
      <c r="J28" s="116">
        <f>(J24+J21+J18)*10.01%</f>
        <v>0</v>
      </c>
      <c r="K28" s="108"/>
      <c r="L28" s="108"/>
      <c r="M28" s="108"/>
    </row>
    <row r="29" spans="1:13" ht="15">
      <c r="A29" s="127" t="s">
        <v>201</v>
      </c>
      <c r="B29" s="128" t="s">
        <v>62</v>
      </c>
      <c r="C29" s="127" t="s">
        <v>42</v>
      </c>
      <c r="D29" s="145">
        <f aca="true" t="shared" si="4" ref="D29:M29">(D18+D21+D24+D27)*160/100</f>
        <v>0</v>
      </c>
      <c r="E29" s="145">
        <f t="shared" si="4"/>
        <v>0</v>
      </c>
      <c r="F29" s="145">
        <f t="shared" si="4"/>
        <v>0</v>
      </c>
      <c r="G29" s="145">
        <f t="shared" si="4"/>
        <v>0</v>
      </c>
      <c r="H29" s="145">
        <f t="shared" si="4"/>
        <v>0</v>
      </c>
      <c r="I29" s="145">
        <f t="shared" si="4"/>
        <v>0</v>
      </c>
      <c r="J29" s="145">
        <f t="shared" si="4"/>
        <v>0</v>
      </c>
      <c r="K29" s="145">
        <f t="shared" si="4"/>
        <v>0</v>
      </c>
      <c r="L29" s="145">
        <f t="shared" si="4"/>
        <v>0</v>
      </c>
      <c r="M29" s="145">
        <f t="shared" si="4"/>
        <v>0</v>
      </c>
    </row>
    <row r="30" spans="1:13" ht="28.5" customHeight="1">
      <c r="A30" s="140" t="s">
        <v>203</v>
      </c>
      <c r="B30" s="139" t="s">
        <v>63</v>
      </c>
      <c r="C30" s="127" t="s">
        <v>42</v>
      </c>
      <c r="D30" s="144">
        <f>D18+D21+D24+D27+D29</f>
        <v>0</v>
      </c>
      <c r="E30" s="144">
        <f aca="true" t="shared" si="5" ref="E30:M30">E18+E21+E24+E27+E29</f>
        <v>0</v>
      </c>
      <c r="F30" s="144">
        <f t="shared" si="5"/>
        <v>0</v>
      </c>
      <c r="G30" s="144">
        <f t="shared" si="5"/>
        <v>0</v>
      </c>
      <c r="H30" s="144">
        <f t="shared" si="5"/>
        <v>0</v>
      </c>
      <c r="I30" s="144">
        <f t="shared" si="5"/>
        <v>0</v>
      </c>
      <c r="J30" s="144">
        <f t="shared" si="5"/>
        <v>0</v>
      </c>
      <c r="K30" s="144">
        <f t="shared" si="5"/>
        <v>0</v>
      </c>
      <c r="L30" s="144">
        <f t="shared" si="5"/>
        <v>0</v>
      </c>
      <c r="M30" s="144">
        <f t="shared" si="5"/>
        <v>0</v>
      </c>
    </row>
    <row r="31" spans="1:13" ht="15">
      <c r="A31" s="140" t="s">
        <v>266</v>
      </c>
      <c r="B31" s="139" t="s">
        <v>64</v>
      </c>
      <c r="C31" s="127" t="s">
        <v>32</v>
      </c>
      <c r="D31" s="281">
        <f>D30*D12*12/1000</f>
        <v>0</v>
      </c>
      <c r="E31" s="281">
        <f>E30*E12*12/1000</f>
        <v>0</v>
      </c>
      <c r="F31" s="281">
        <f>F30*F12*12/1000</f>
        <v>0</v>
      </c>
      <c r="G31" s="281">
        <f>G30*G12*12/1000</f>
        <v>0</v>
      </c>
      <c r="H31" s="281">
        <f>H30*H12*12/1000</f>
        <v>0</v>
      </c>
      <c r="I31" s="281">
        <f>I30*I12*6/1000</f>
        <v>0</v>
      </c>
      <c r="J31" s="281">
        <f>J30*J12*6/1000</f>
        <v>0</v>
      </c>
      <c r="K31" s="281">
        <f>K30*K12*12/1000</f>
        <v>0</v>
      </c>
      <c r="L31" s="281">
        <f>L30*L12*6/1000</f>
        <v>0</v>
      </c>
      <c r="M31" s="281">
        <f>M30*M12*6/1000</f>
        <v>0</v>
      </c>
    </row>
    <row r="32" spans="1:13" ht="29.25">
      <c r="A32" s="140">
        <v>3</v>
      </c>
      <c r="B32" s="139" t="s">
        <v>65</v>
      </c>
      <c r="C32" s="127" t="s">
        <v>32</v>
      </c>
      <c r="D32" s="108">
        <f>D33+D34</f>
        <v>0</v>
      </c>
      <c r="E32" s="108">
        <f aca="true" t="shared" si="6" ref="E32:M32">E33+E34</f>
        <v>0</v>
      </c>
      <c r="F32" s="108">
        <f t="shared" si="6"/>
        <v>0</v>
      </c>
      <c r="G32" s="108">
        <f t="shared" si="6"/>
        <v>0</v>
      </c>
      <c r="H32" s="108">
        <f t="shared" si="6"/>
        <v>0</v>
      </c>
      <c r="I32" s="108">
        <f t="shared" si="6"/>
        <v>0</v>
      </c>
      <c r="J32" s="108">
        <f t="shared" si="6"/>
        <v>0</v>
      </c>
      <c r="K32" s="108">
        <f t="shared" si="6"/>
        <v>0</v>
      </c>
      <c r="L32" s="108">
        <f t="shared" si="6"/>
        <v>0</v>
      </c>
      <c r="M32" s="108">
        <f t="shared" si="6"/>
        <v>0</v>
      </c>
    </row>
    <row r="33" spans="1:13" ht="30">
      <c r="A33" s="127" t="s">
        <v>14</v>
      </c>
      <c r="B33" s="128" t="s">
        <v>66</v>
      </c>
      <c r="C33" s="127" t="s">
        <v>32</v>
      </c>
      <c r="D33" s="108"/>
      <c r="E33" s="108"/>
      <c r="F33" s="108"/>
      <c r="G33" s="108"/>
      <c r="H33" s="108"/>
      <c r="I33" s="108"/>
      <c r="J33" s="108"/>
      <c r="K33" s="107"/>
      <c r="L33" s="107"/>
      <c r="M33" s="107"/>
    </row>
    <row r="34" spans="1:13" ht="30">
      <c r="A34" s="147" t="s">
        <v>190</v>
      </c>
      <c r="B34" s="128" t="s">
        <v>67</v>
      </c>
      <c r="C34" s="127" t="s">
        <v>32</v>
      </c>
      <c r="D34" s="108"/>
      <c r="E34" s="108"/>
      <c r="F34" s="108"/>
      <c r="G34" s="108"/>
      <c r="H34" s="108"/>
      <c r="I34" s="108"/>
      <c r="J34" s="108"/>
      <c r="K34" s="107"/>
      <c r="L34" s="107"/>
      <c r="M34" s="107"/>
    </row>
    <row r="35" spans="1:13" ht="29.25">
      <c r="A35" s="142" t="s">
        <v>204</v>
      </c>
      <c r="B35" s="139" t="s">
        <v>68</v>
      </c>
      <c r="C35" s="127" t="s">
        <v>32</v>
      </c>
      <c r="D35" s="115">
        <f aca="true" t="shared" si="7" ref="D35:M35">D31+D32</f>
        <v>0</v>
      </c>
      <c r="E35" s="115">
        <f t="shared" si="7"/>
        <v>0</v>
      </c>
      <c r="F35" s="115">
        <f t="shared" si="7"/>
        <v>0</v>
      </c>
      <c r="G35" s="115">
        <f t="shared" si="7"/>
        <v>0</v>
      </c>
      <c r="H35" s="115">
        <f>H31+H32</f>
        <v>0</v>
      </c>
      <c r="I35" s="115">
        <f t="shared" si="7"/>
        <v>0</v>
      </c>
      <c r="J35" s="115">
        <f t="shared" si="7"/>
        <v>0</v>
      </c>
      <c r="K35" s="115">
        <f t="shared" si="7"/>
        <v>0</v>
      </c>
      <c r="L35" s="115">
        <f t="shared" si="7"/>
        <v>0</v>
      </c>
      <c r="M35" s="115">
        <f t="shared" si="7"/>
        <v>0</v>
      </c>
    </row>
    <row r="36" spans="1:13" ht="15">
      <c r="A36" s="140" t="s">
        <v>205</v>
      </c>
      <c r="B36" s="139" t="s">
        <v>69</v>
      </c>
      <c r="C36" s="127" t="s">
        <v>32</v>
      </c>
      <c r="D36" s="112"/>
      <c r="E36" s="108"/>
      <c r="F36" s="108"/>
      <c r="G36" s="112"/>
      <c r="H36" s="112"/>
      <c r="I36" s="112"/>
      <c r="J36" s="112"/>
      <c r="K36" s="107"/>
      <c r="L36" s="107"/>
      <c r="M36" s="107"/>
    </row>
    <row r="37" spans="1:13" ht="21.75" customHeight="1" hidden="1">
      <c r="A37" s="127"/>
      <c r="B37" s="139" t="s">
        <v>70</v>
      </c>
      <c r="C37" s="127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27.75" customHeight="1" hidden="1">
      <c r="A38" s="127">
        <v>1</v>
      </c>
      <c r="B38" s="128" t="s">
        <v>44</v>
      </c>
      <c r="C38" s="127" t="s">
        <v>45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 hidden="1">
      <c r="A39" s="140">
        <v>2</v>
      </c>
      <c r="B39" s="139" t="s">
        <v>46</v>
      </c>
      <c r="C39" s="127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30" hidden="1">
      <c r="A40" s="127" t="s">
        <v>12</v>
      </c>
      <c r="B40" s="128" t="s">
        <v>47</v>
      </c>
      <c r="C40" s="127" t="s">
        <v>42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30" hidden="1">
      <c r="A41" s="127" t="s">
        <v>13</v>
      </c>
      <c r="B41" s="128" t="s">
        <v>48</v>
      </c>
      <c r="C41" s="127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27.75" customHeight="1" hidden="1">
      <c r="A42" s="127" t="s">
        <v>25</v>
      </c>
      <c r="B42" s="128" t="s">
        <v>49</v>
      </c>
      <c r="C42" s="127" t="s">
        <v>42</v>
      </c>
      <c r="D42" s="108">
        <f aca="true" t="shared" si="8" ref="D42:M42">D40*D41</f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</row>
    <row r="43" spans="1:13" ht="15.75" customHeight="1" hidden="1">
      <c r="A43" s="127" t="s">
        <v>50</v>
      </c>
      <c r="B43" s="128" t="s">
        <v>51</v>
      </c>
      <c r="C43" s="127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30" hidden="1">
      <c r="A44" s="127" t="s">
        <v>52</v>
      </c>
      <c r="B44" s="128" t="s">
        <v>53</v>
      </c>
      <c r="C44" s="127" t="s">
        <v>42</v>
      </c>
      <c r="D44" s="108">
        <f aca="true" t="shared" si="9" ref="D44:M44">D42*D43</f>
        <v>0</v>
      </c>
      <c r="E44" s="108">
        <f t="shared" si="9"/>
        <v>0</v>
      </c>
      <c r="F44" s="108">
        <f t="shared" si="9"/>
        <v>0</v>
      </c>
      <c r="G44" s="108">
        <f t="shared" si="9"/>
        <v>0</v>
      </c>
      <c r="H44" s="108">
        <f t="shared" si="9"/>
        <v>0</v>
      </c>
      <c r="I44" s="108">
        <f t="shared" si="9"/>
        <v>0</v>
      </c>
      <c r="J44" s="108">
        <f t="shared" si="9"/>
        <v>0</v>
      </c>
      <c r="K44" s="108">
        <f t="shared" si="9"/>
        <v>0</v>
      </c>
      <c r="L44" s="108">
        <f t="shared" si="9"/>
        <v>0</v>
      </c>
      <c r="M44" s="108">
        <f t="shared" si="9"/>
        <v>0</v>
      </c>
    </row>
    <row r="45" spans="1:13" ht="57.75" hidden="1">
      <c r="A45" s="142" t="s">
        <v>191</v>
      </c>
      <c r="B45" s="139" t="s">
        <v>54</v>
      </c>
      <c r="C45" s="127" t="s">
        <v>42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5" hidden="1">
      <c r="A46" s="143" t="s">
        <v>192</v>
      </c>
      <c r="B46" s="128" t="s">
        <v>58</v>
      </c>
      <c r="C46" s="127" t="s">
        <v>16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 hidden="1">
      <c r="A47" s="127" t="s">
        <v>193</v>
      </c>
      <c r="B47" s="128" t="s">
        <v>59</v>
      </c>
      <c r="C47" s="127" t="s">
        <v>42</v>
      </c>
      <c r="D47" s="108">
        <f aca="true" t="shared" si="10" ref="D47:M47">D44*D46/100</f>
        <v>0</v>
      </c>
      <c r="E47" s="108">
        <f t="shared" si="10"/>
        <v>0</v>
      </c>
      <c r="F47" s="108">
        <f t="shared" si="10"/>
        <v>0</v>
      </c>
      <c r="G47" s="108">
        <f t="shared" si="10"/>
        <v>0</v>
      </c>
      <c r="H47" s="108">
        <f t="shared" si="10"/>
        <v>0</v>
      </c>
      <c r="I47" s="108">
        <f t="shared" si="10"/>
        <v>0</v>
      </c>
      <c r="J47" s="108">
        <f t="shared" si="10"/>
        <v>0</v>
      </c>
      <c r="K47" s="108">
        <f t="shared" si="10"/>
        <v>0</v>
      </c>
      <c r="L47" s="108">
        <f t="shared" si="10"/>
        <v>0</v>
      </c>
      <c r="M47" s="108">
        <f t="shared" si="10"/>
        <v>0</v>
      </c>
    </row>
    <row r="48" spans="1:13" ht="15" hidden="1">
      <c r="A48" s="140" t="s">
        <v>194</v>
      </c>
      <c r="B48" s="139" t="s">
        <v>57</v>
      </c>
      <c r="C48" s="127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15" hidden="1">
      <c r="A49" s="127" t="s">
        <v>195</v>
      </c>
      <c r="B49" s="128" t="s">
        <v>58</v>
      </c>
      <c r="C49" s="127" t="s">
        <v>16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5" hidden="1">
      <c r="A50" s="127" t="s">
        <v>196</v>
      </c>
      <c r="B50" s="128" t="s">
        <v>59</v>
      </c>
      <c r="C50" s="127" t="s">
        <v>42</v>
      </c>
      <c r="D50" s="108">
        <f aca="true" t="shared" si="11" ref="D50:M50">(D44+D47)*D49/100</f>
        <v>0</v>
      </c>
      <c r="E50" s="108">
        <f t="shared" si="11"/>
        <v>0</v>
      </c>
      <c r="F50" s="108">
        <f t="shared" si="11"/>
        <v>0</v>
      </c>
      <c r="G50" s="108">
        <f t="shared" si="11"/>
        <v>0</v>
      </c>
      <c r="H50" s="108">
        <f t="shared" si="11"/>
        <v>0</v>
      </c>
      <c r="I50" s="108">
        <f t="shared" si="11"/>
        <v>0</v>
      </c>
      <c r="J50" s="108">
        <f t="shared" si="11"/>
        <v>0</v>
      </c>
      <c r="K50" s="108">
        <f t="shared" si="11"/>
        <v>0</v>
      </c>
      <c r="L50" s="108">
        <f t="shared" si="11"/>
        <v>0</v>
      </c>
      <c r="M50" s="108">
        <f t="shared" si="11"/>
        <v>0</v>
      </c>
    </row>
    <row r="51" spans="1:13" ht="44.25" customHeight="1" hidden="1">
      <c r="A51" s="140" t="s">
        <v>197</v>
      </c>
      <c r="B51" s="139" t="s">
        <v>60</v>
      </c>
      <c r="C51" s="127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5" hidden="1">
      <c r="A52" s="143" t="s">
        <v>198</v>
      </c>
      <c r="B52" s="128" t="s">
        <v>58</v>
      </c>
      <c r="C52" s="127" t="s">
        <v>16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5" hidden="1">
      <c r="A53" s="127" t="s">
        <v>199</v>
      </c>
      <c r="B53" s="128" t="s">
        <v>59</v>
      </c>
      <c r="C53" s="127" t="s">
        <v>42</v>
      </c>
      <c r="D53" s="144">
        <f aca="true" t="shared" si="12" ref="D53:M53">D44*D52/100</f>
        <v>0</v>
      </c>
      <c r="E53" s="144">
        <f t="shared" si="12"/>
        <v>0</v>
      </c>
      <c r="F53" s="144">
        <f t="shared" si="12"/>
        <v>0</v>
      </c>
      <c r="G53" s="144">
        <f t="shared" si="12"/>
        <v>0</v>
      </c>
      <c r="H53" s="144">
        <f t="shared" si="12"/>
        <v>0</v>
      </c>
      <c r="I53" s="144">
        <f t="shared" si="12"/>
        <v>0</v>
      </c>
      <c r="J53" s="144">
        <f t="shared" si="12"/>
        <v>0</v>
      </c>
      <c r="K53" s="144">
        <f t="shared" si="12"/>
        <v>0</v>
      </c>
      <c r="L53" s="144">
        <f t="shared" si="12"/>
        <v>0</v>
      </c>
      <c r="M53" s="144">
        <f t="shared" si="12"/>
        <v>0</v>
      </c>
    </row>
    <row r="54" spans="1:13" ht="15" hidden="1">
      <c r="A54" s="127" t="s">
        <v>200</v>
      </c>
      <c r="B54" s="128" t="s">
        <v>61</v>
      </c>
      <c r="C54" s="127" t="s">
        <v>42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15" hidden="1">
      <c r="A55" s="127" t="s">
        <v>201</v>
      </c>
      <c r="B55" s="128" t="s">
        <v>62</v>
      </c>
      <c r="C55" s="127" t="s">
        <v>42</v>
      </c>
      <c r="D55" s="145">
        <f aca="true" t="shared" si="13" ref="D55:M55">(D44+D47+D50+D53)*160/100</f>
        <v>0</v>
      </c>
      <c r="E55" s="145">
        <f t="shared" si="13"/>
        <v>0</v>
      </c>
      <c r="F55" s="145">
        <f t="shared" si="13"/>
        <v>0</v>
      </c>
      <c r="G55" s="145">
        <f t="shared" si="13"/>
        <v>0</v>
      </c>
      <c r="H55" s="145">
        <f t="shared" si="13"/>
        <v>0</v>
      </c>
      <c r="I55" s="145">
        <f t="shared" si="13"/>
        <v>0</v>
      </c>
      <c r="J55" s="145">
        <f t="shared" si="13"/>
        <v>0</v>
      </c>
      <c r="K55" s="145">
        <f t="shared" si="13"/>
        <v>0</v>
      </c>
      <c r="L55" s="145">
        <f t="shared" si="13"/>
        <v>0</v>
      </c>
      <c r="M55" s="145">
        <f t="shared" si="13"/>
        <v>0</v>
      </c>
    </row>
    <row r="56" spans="1:13" ht="29.25" customHeight="1" hidden="1">
      <c r="A56" s="140" t="s">
        <v>202</v>
      </c>
      <c r="B56" s="139" t="s">
        <v>63</v>
      </c>
      <c r="C56" s="127" t="s">
        <v>42</v>
      </c>
      <c r="D56" s="144">
        <f aca="true" t="shared" si="14" ref="D56:M56">D44+D47+D50+D53+D55</f>
        <v>0</v>
      </c>
      <c r="E56" s="144">
        <f t="shared" si="14"/>
        <v>0</v>
      </c>
      <c r="F56" s="144">
        <f t="shared" si="14"/>
        <v>0</v>
      </c>
      <c r="G56" s="144">
        <f t="shared" si="14"/>
        <v>0</v>
      </c>
      <c r="H56" s="144">
        <f t="shared" si="14"/>
        <v>0</v>
      </c>
      <c r="I56" s="144">
        <f t="shared" si="14"/>
        <v>0</v>
      </c>
      <c r="J56" s="144">
        <f t="shared" si="14"/>
        <v>0</v>
      </c>
      <c r="K56" s="144">
        <f t="shared" si="14"/>
        <v>0</v>
      </c>
      <c r="L56" s="144">
        <f t="shared" si="14"/>
        <v>0</v>
      </c>
      <c r="M56" s="144">
        <f t="shared" si="14"/>
        <v>0</v>
      </c>
    </row>
    <row r="57" spans="1:13" ht="15" hidden="1">
      <c r="A57" s="140" t="s">
        <v>203</v>
      </c>
      <c r="B57" s="139" t="s">
        <v>64</v>
      </c>
      <c r="C57" s="127" t="s">
        <v>32</v>
      </c>
      <c r="D57" s="146">
        <f aca="true" t="shared" si="15" ref="D57:M57">D56*D38*12/1000+D54</f>
        <v>0</v>
      </c>
      <c r="E57" s="146">
        <f t="shared" si="15"/>
        <v>0</v>
      </c>
      <c r="F57" s="146">
        <f t="shared" si="15"/>
        <v>0</v>
      </c>
      <c r="G57" s="146">
        <f t="shared" si="15"/>
        <v>0</v>
      </c>
      <c r="H57" s="146">
        <f t="shared" si="15"/>
        <v>0</v>
      </c>
      <c r="I57" s="146">
        <f t="shared" si="15"/>
        <v>0</v>
      </c>
      <c r="J57" s="146">
        <f t="shared" si="15"/>
        <v>0</v>
      </c>
      <c r="K57" s="146">
        <f t="shared" si="15"/>
        <v>0</v>
      </c>
      <c r="L57" s="146">
        <f t="shared" si="15"/>
        <v>0</v>
      </c>
      <c r="M57" s="146">
        <f t="shared" si="15"/>
        <v>0</v>
      </c>
    </row>
    <row r="58" spans="1:13" ht="29.25" hidden="1">
      <c r="A58" s="140">
        <v>3</v>
      </c>
      <c r="B58" s="139" t="s">
        <v>65</v>
      </c>
      <c r="C58" s="127" t="s">
        <v>32</v>
      </c>
      <c r="D58" s="108">
        <f>D59+D60</f>
        <v>0</v>
      </c>
      <c r="E58" s="108">
        <f aca="true" t="shared" si="16" ref="E58:M58">E59+E60</f>
        <v>0</v>
      </c>
      <c r="F58" s="108">
        <f t="shared" si="16"/>
        <v>0</v>
      </c>
      <c r="G58" s="108">
        <f t="shared" si="16"/>
        <v>0</v>
      </c>
      <c r="H58" s="108">
        <f t="shared" si="16"/>
        <v>0</v>
      </c>
      <c r="I58" s="108">
        <f t="shared" si="16"/>
        <v>0</v>
      </c>
      <c r="J58" s="108">
        <f t="shared" si="16"/>
        <v>0</v>
      </c>
      <c r="K58" s="108">
        <f t="shared" si="16"/>
        <v>0</v>
      </c>
      <c r="L58" s="108">
        <f t="shared" si="16"/>
        <v>0</v>
      </c>
      <c r="M58" s="108">
        <f t="shared" si="16"/>
        <v>0</v>
      </c>
    </row>
    <row r="59" spans="1:13" ht="30" hidden="1">
      <c r="A59" s="127" t="s">
        <v>14</v>
      </c>
      <c r="B59" s="128" t="s">
        <v>66</v>
      </c>
      <c r="C59" s="127" t="s">
        <v>32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30" hidden="1">
      <c r="A60" s="147" t="s">
        <v>190</v>
      </c>
      <c r="B60" s="128" t="s">
        <v>67</v>
      </c>
      <c r="C60" s="127" t="s">
        <v>32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33" customHeight="1" hidden="1">
      <c r="A61" s="142" t="s">
        <v>204</v>
      </c>
      <c r="B61" s="139" t="s">
        <v>71</v>
      </c>
      <c r="C61" s="127" t="s">
        <v>32</v>
      </c>
      <c r="D61" s="115">
        <f aca="true" t="shared" si="17" ref="D61:M61">D57+D58</f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5">
        <f t="shared" si="17"/>
        <v>0</v>
      </c>
      <c r="I61" s="115">
        <f t="shared" si="17"/>
        <v>0</v>
      </c>
      <c r="J61" s="115">
        <f t="shared" si="17"/>
        <v>0</v>
      </c>
      <c r="K61" s="115">
        <f t="shared" si="17"/>
        <v>0</v>
      </c>
      <c r="L61" s="115">
        <f t="shared" si="17"/>
        <v>0</v>
      </c>
      <c r="M61" s="115">
        <f t="shared" si="17"/>
        <v>0</v>
      </c>
    </row>
    <row r="62" spans="1:13" ht="15" hidden="1">
      <c r="A62" s="140" t="s">
        <v>205</v>
      </c>
      <c r="B62" s="139" t="s">
        <v>69</v>
      </c>
      <c r="C62" s="127" t="s">
        <v>32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ht="29.25" hidden="1">
      <c r="A63" s="140"/>
      <c r="B63" s="139" t="s">
        <v>72</v>
      </c>
      <c r="C63" s="127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43.5" hidden="1">
      <c r="A64" s="140">
        <v>1</v>
      </c>
      <c r="B64" s="139" t="s">
        <v>44</v>
      </c>
      <c r="C64" s="127" t="s">
        <v>45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15" hidden="1">
      <c r="A65" s="140">
        <v>2</v>
      </c>
      <c r="B65" s="139" t="s">
        <v>46</v>
      </c>
      <c r="C65" s="127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30" hidden="1">
      <c r="A66" s="127" t="s">
        <v>12</v>
      </c>
      <c r="B66" s="128" t="s">
        <v>47</v>
      </c>
      <c r="C66" s="127" t="s">
        <v>42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30" hidden="1">
      <c r="A67" s="127" t="s">
        <v>13</v>
      </c>
      <c r="B67" s="128" t="s">
        <v>48</v>
      </c>
      <c r="C67" s="127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29.25" customHeight="1" hidden="1">
      <c r="A68" s="127" t="s">
        <v>25</v>
      </c>
      <c r="B68" s="128" t="s">
        <v>49</v>
      </c>
      <c r="C68" s="127" t="s">
        <v>42</v>
      </c>
      <c r="D68" s="108">
        <f aca="true" t="shared" si="18" ref="D68:M68">D66*D67</f>
        <v>0</v>
      </c>
      <c r="E68" s="108">
        <f t="shared" si="18"/>
        <v>0</v>
      </c>
      <c r="F68" s="108">
        <f t="shared" si="18"/>
        <v>0</v>
      </c>
      <c r="G68" s="108">
        <f t="shared" si="18"/>
        <v>0</v>
      </c>
      <c r="H68" s="108">
        <f t="shared" si="18"/>
        <v>0</v>
      </c>
      <c r="I68" s="108">
        <f t="shared" si="18"/>
        <v>0</v>
      </c>
      <c r="J68" s="108">
        <f t="shared" si="18"/>
        <v>0</v>
      </c>
      <c r="K68" s="108">
        <f t="shared" si="18"/>
        <v>0</v>
      </c>
      <c r="L68" s="108">
        <f t="shared" si="18"/>
        <v>0</v>
      </c>
      <c r="M68" s="108">
        <f t="shared" si="18"/>
        <v>0</v>
      </c>
    </row>
    <row r="69" spans="1:13" ht="14.25" customHeight="1" hidden="1">
      <c r="A69" s="127" t="s">
        <v>50</v>
      </c>
      <c r="B69" s="128" t="s">
        <v>51</v>
      </c>
      <c r="C69" s="127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30" hidden="1">
      <c r="A70" s="127" t="s">
        <v>52</v>
      </c>
      <c r="B70" s="128" t="s">
        <v>53</v>
      </c>
      <c r="C70" s="127" t="s">
        <v>42</v>
      </c>
      <c r="D70" s="108">
        <f aca="true" t="shared" si="19" ref="D70:M70">D68*D69</f>
        <v>0</v>
      </c>
      <c r="E70" s="108">
        <f t="shared" si="19"/>
        <v>0</v>
      </c>
      <c r="F70" s="108">
        <f t="shared" si="19"/>
        <v>0</v>
      </c>
      <c r="G70" s="108">
        <f t="shared" si="19"/>
        <v>0</v>
      </c>
      <c r="H70" s="108">
        <f t="shared" si="19"/>
        <v>0</v>
      </c>
      <c r="I70" s="108">
        <f t="shared" si="19"/>
        <v>0</v>
      </c>
      <c r="J70" s="108">
        <f t="shared" si="19"/>
        <v>0</v>
      </c>
      <c r="K70" s="108">
        <f t="shared" si="19"/>
        <v>0</v>
      </c>
      <c r="L70" s="108">
        <f t="shared" si="19"/>
        <v>0</v>
      </c>
      <c r="M70" s="108">
        <f t="shared" si="19"/>
        <v>0</v>
      </c>
    </row>
    <row r="71" spans="1:13" ht="57.75" hidden="1">
      <c r="A71" s="142" t="s">
        <v>191</v>
      </c>
      <c r="B71" s="139" t="s">
        <v>54</v>
      </c>
      <c r="C71" s="127" t="s">
        <v>42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15" hidden="1">
      <c r="A72" s="143" t="s">
        <v>192</v>
      </c>
      <c r="B72" s="128" t="s">
        <v>58</v>
      </c>
      <c r="C72" s="127" t="s">
        <v>16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3" spans="1:13" ht="15" hidden="1">
      <c r="A73" s="127" t="s">
        <v>193</v>
      </c>
      <c r="B73" s="128" t="s">
        <v>59</v>
      </c>
      <c r="C73" s="127" t="s">
        <v>42</v>
      </c>
      <c r="D73" s="108">
        <f aca="true" t="shared" si="20" ref="D73:M73">D70*D72/100</f>
        <v>0</v>
      </c>
      <c r="E73" s="108">
        <f t="shared" si="20"/>
        <v>0</v>
      </c>
      <c r="F73" s="108">
        <f t="shared" si="20"/>
        <v>0</v>
      </c>
      <c r="G73" s="108">
        <f t="shared" si="20"/>
        <v>0</v>
      </c>
      <c r="H73" s="108">
        <f t="shared" si="20"/>
        <v>0</v>
      </c>
      <c r="I73" s="108">
        <f t="shared" si="20"/>
        <v>0</v>
      </c>
      <c r="J73" s="108">
        <f t="shared" si="20"/>
        <v>0</v>
      </c>
      <c r="K73" s="108">
        <f t="shared" si="20"/>
        <v>0</v>
      </c>
      <c r="L73" s="108">
        <f t="shared" si="20"/>
        <v>0</v>
      </c>
      <c r="M73" s="108">
        <f t="shared" si="20"/>
        <v>0</v>
      </c>
    </row>
    <row r="74" spans="1:13" ht="15" hidden="1">
      <c r="A74" s="140" t="s">
        <v>194</v>
      </c>
      <c r="B74" s="139" t="s">
        <v>57</v>
      </c>
      <c r="C74" s="127"/>
      <c r="D74" s="108"/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ht="15" hidden="1">
      <c r="A75" s="127" t="s">
        <v>195</v>
      </c>
      <c r="B75" s="128" t="s">
        <v>58</v>
      </c>
      <c r="C75" s="127" t="s">
        <v>16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15" hidden="1">
      <c r="A76" s="127" t="s">
        <v>196</v>
      </c>
      <c r="B76" s="128" t="s">
        <v>56</v>
      </c>
      <c r="C76" s="127" t="s">
        <v>42</v>
      </c>
      <c r="D76" s="108">
        <f aca="true" t="shared" si="21" ref="D76:M76">(D70+D73)*D75/100</f>
        <v>0</v>
      </c>
      <c r="E76" s="108">
        <f t="shared" si="21"/>
        <v>0</v>
      </c>
      <c r="F76" s="108">
        <f t="shared" si="21"/>
        <v>0</v>
      </c>
      <c r="G76" s="108">
        <f t="shared" si="21"/>
        <v>0</v>
      </c>
      <c r="H76" s="108">
        <f t="shared" si="21"/>
        <v>0</v>
      </c>
      <c r="I76" s="108">
        <f t="shared" si="21"/>
        <v>0</v>
      </c>
      <c r="J76" s="108">
        <f t="shared" si="21"/>
        <v>0</v>
      </c>
      <c r="K76" s="108">
        <f t="shared" si="21"/>
        <v>0</v>
      </c>
      <c r="L76" s="108">
        <f t="shared" si="21"/>
        <v>0</v>
      </c>
      <c r="M76" s="108">
        <f t="shared" si="21"/>
        <v>0</v>
      </c>
    </row>
    <row r="77" spans="1:13" ht="44.25" customHeight="1" hidden="1">
      <c r="A77" s="140" t="s">
        <v>197</v>
      </c>
      <c r="B77" s="139" t="s">
        <v>60</v>
      </c>
      <c r="C77" s="127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15" hidden="1">
      <c r="A78" s="143" t="s">
        <v>198</v>
      </c>
      <c r="B78" s="128" t="s">
        <v>58</v>
      </c>
      <c r="C78" s="127" t="s">
        <v>16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ht="15" hidden="1">
      <c r="A79" s="127" t="s">
        <v>199</v>
      </c>
      <c r="B79" s="128" t="s">
        <v>59</v>
      </c>
      <c r="C79" s="127" t="s">
        <v>42</v>
      </c>
      <c r="D79" s="144">
        <f aca="true" t="shared" si="22" ref="D79:M79">D70*D78/100</f>
        <v>0</v>
      </c>
      <c r="E79" s="144">
        <f t="shared" si="22"/>
        <v>0</v>
      </c>
      <c r="F79" s="144">
        <f t="shared" si="22"/>
        <v>0</v>
      </c>
      <c r="G79" s="144">
        <f t="shared" si="22"/>
        <v>0</v>
      </c>
      <c r="H79" s="144">
        <f t="shared" si="22"/>
        <v>0</v>
      </c>
      <c r="I79" s="144">
        <f t="shared" si="22"/>
        <v>0</v>
      </c>
      <c r="J79" s="144">
        <f t="shared" si="22"/>
        <v>0</v>
      </c>
      <c r="K79" s="144">
        <f t="shared" si="22"/>
        <v>0</v>
      </c>
      <c r="L79" s="144">
        <f t="shared" si="22"/>
        <v>0</v>
      </c>
      <c r="M79" s="144">
        <f t="shared" si="22"/>
        <v>0</v>
      </c>
    </row>
    <row r="80" spans="1:13" ht="15" hidden="1">
      <c r="A80" s="127" t="s">
        <v>200</v>
      </c>
      <c r="B80" s="128" t="s">
        <v>61</v>
      </c>
      <c r="C80" s="127" t="s">
        <v>42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5" hidden="1">
      <c r="A81" s="127" t="s">
        <v>201</v>
      </c>
      <c r="B81" s="128" t="s">
        <v>62</v>
      </c>
      <c r="C81" s="127" t="s">
        <v>42</v>
      </c>
      <c r="D81" s="145">
        <f aca="true" t="shared" si="23" ref="D81:M81">(D70+D73+D76+D79)*160/100</f>
        <v>0</v>
      </c>
      <c r="E81" s="145">
        <f t="shared" si="23"/>
        <v>0</v>
      </c>
      <c r="F81" s="145">
        <f t="shared" si="23"/>
        <v>0</v>
      </c>
      <c r="G81" s="145">
        <f t="shared" si="23"/>
        <v>0</v>
      </c>
      <c r="H81" s="145">
        <f t="shared" si="23"/>
        <v>0</v>
      </c>
      <c r="I81" s="145">
        <f t="shared" si="23"/>
        <v>0</v>
      </c>
      <c r="J81" s="145">
        <f t="shared" si="23"/>
        <v>0</v>
      </c>
      <c r="K81" s="145">
        <f t="shared" si="23"/>
        <v>0</v>
      </c>
      <c r="L81" s="145">
        <f t="shared" si="23"/>
        <v>0</v>
      </c>
      <c r="M81" s="145">
        <f t="shared" si="23"/>
        <v>0</v>
      </c>
    </row>
    <row r="82" spans="1:13" ht="32.25" customHeight="1" hidden="1">
      <c r="A82" s="140" t="s">
        <v>202</v>
      </c>
      <c r="B82" s="139" t="s">
        <v>63</v>
      </c>
      <c r="C82" s="127" t="s">
        <v>42</v>
      </c>
      <c r="D82" s="144">
        <f aca="true" t="shared" si="24" ref="D82:M82">D70+D73+D76+D79+D81</f>
        <v>0</v>
      </c>
      <c r="E82" s="144">
        <f t="shared" si="24"/>
        <v>0</v>
      </c>
      <c r="F82" s="144">
        <f t="shared" si="24"/>
        <v>0</v>
      </c>
      <c r="G82" s="144">
        <f t="shared" si="24"/>
        <v>0</v>
      </c>
      <c r="H82" s="144">
        <f t="shared" si="24"/>
        <v>0</v>
      </c>
      <c r="I82" s="144">
        <f t="shared" si="24"/>
        <v>0</v>
      </c>
      <c r="J82" s="144">
        <f t="shared" si="24"/>
        <v>0</v>
      </c>
      <c r="K82" s="144">
        <f t="shared" si="24"/>
        <v>0</v>
      </c>
      <c r="L82" s="144">
        <f t="shared" si="24"/>
        <v>0</v>
      </c>
      <c r="M82" s="144">
        <f t="shared" si="24"/>
        <v>0</v>
      </c>
    </row>
    <row r="83" spans="1:13" ht="15" hidden="1">
      <c r="A83" s="140" t="s">
        <v>203</v>
      </c>
      <c r="B83" s="139" t="s">
        <v>64</v>
      </c>
      <c r="C83" s="127" t="s">
        <v>32</v>
      </c>
      <c r="D83" s="146">
        <f aca="true" t="shared" si="25" ref="D83:M83">D82*D64*12/1000+D80</f>
        <v>0</v>
      </c>
      <c r="E83" s="146">
        <f t="shared" si="25"/>
        <v>0</v>
      </c>
      <c r="F83" s="146">
        <f t="shared" si="25"/>
        <v>0</v>
      </c>
      <c r="G83" s="146">
        <f t="shared" si="25"/>
        <v>0</v>
      </c>
      <c r="H83" s="146">
        <f t="shared" si="25"/>
        <v>0</v>
      </c>
      <c r="I83" s="146">
        <f t="shared" si="25"/>
        <v>0</v>
      </c>
      <c r="J83" s="146">
        <f t="shared" si="25"/>
        <v>0</v>
      </c>
      <c r="K83" s="146">
        <f t="shared" si="25"/>
        <v>0</v>
      </c>
      <c r="L83" s="146">
        <f t="shared" si="25"/>
        <v>0</v>
      </c>
      <c r="M83" s="146">
        <f t="shared" si="25"/>
        <v>0</v>
      </c>
    </row>
    <row r="84" spans="1:13" ht="29.25" hidden="1">
      <c r="A84" s="140">
        <v>3</v>
      </c>
      <c r="B84" s="139" t="s">
        <v>65</v>
      </c>
      <c r="C84" s="127" t="s">
        <v>32</v>
      </c>
      <c r="D84" s="108">
        <f>D85+D86</f>
        <v>0</v>
      </c>
      <c r="E84" s="108">
        <f aca="true" t="shared" si="26" ref="E84:M84">E85+E86</f>
        <v>0</v>
      </c>
      <c r="F84" s="108">
        <f t="shared" si="26"/>
        <v>0</v>
      </c>
      <c r="G84" s="108">
        <f t="shared" si="26"/>
        <v>0</v>
      </c>
      <c r="H84" s="108">
        <f t="shared" si="26"/>
        <v>0</v>
      </c>
      <c r="I84" s="108">
        <f t="shared" si="26"/>
        <v>0</v>
      </c>
      <c r="J84" s="108">
        <f t="shared" si="26"/>
        <v>0</v>
      </c>
      <c r="K84" s="108">
        <f t="shared" si="26"/>
        <v>0</v>
      </c>
      <c r="L84" s="108">
        <f t="shared" si="26"/>
        <v>0</v>
      </c>
      <c r="M84" s="108">
        <f t="shared" si="26"/>
        <v>0</v>
      </c>
    </row>
    <row r="85" spans="1:13" ht="30" hidden="1">
      <c r="A85" s="127" t="s">
        <v>14</v>
      </c>
      <c r="B85" s="128" t="s">
        <v>66</v>
      </c>
      <c r="C85" s="127" t="s">
        <v>32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30" hidden="1">
      <c r="A86" s="147" t="s">
        <v>190</v>
      </c>
      <c r="B86" s="128" t="s">
        <v>67</v>
      </c>
      <c r="C86" s="127" t="s">
        <v>32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 ht="40.5" customHeight="1" hidden="1">
      <c r="A87" s="142" t="s">
        <v>204</v>
      </c>
      <c r="B87" s="139" t="s">
        <v>73</v>
      </c>
      <c r="C87" s="127" t="s">
        <v>32</v>
      </c>
      <c r="D87" s="115">
        <f aca="true" t="shared" si="27" ref="D87:M87">D83+D84</f>
        <v>0</v>
      </c>
      <c r="E87" s="115">
        <f t="shared" si="27"/>
        <v>0</v>
      </c>
      <c r="F87" s="115">
        <f t="shared" si="27"/>
        <v>0</v>
      </c>
      <c r="G87" s="115">
        <f t="shared" si="27"/>
        <v>0</v>
      </c>
      <c r="H87" s="115">
        <f t="shared" si="27"/>
        <v>0</v>
      </c>
      <c r="I87" s="115">
        <f t="shared" si="27"/>
        <v>0</v>
      </c>
      <c r="J87" s="115">
        <f t="shared" si="27"/>
        <v>0</v>
      </c>
      <c r="K87" s="115">
        <f t="shared" si="27"/>
        <v>0</v>
      </c>
      <c r="L87" s="115">
        <f t="shared" si="27"/>
        <v>0</v>
      </c>
      <c r="M87" s="115">
        <f t="shared" si="27"/>
        <v>0</v>
      </c>
    </row>
    <row r="88" spans="1:13" ht="15" hidden="1">
      <c r="A88" s="140" t="s">
        <v>205</v>
      </c>
      <c r="B88" s="139" t="s">
        <v>69</v>
      </c>
      <c r="C88" s="127" t="s">
        <v>32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2:6" ht="24.75" customHeight="1">
      <c r="B89" s="216"/>
      <c r="C89" s="213"/>
      <c r="D89" s="213"/>
      <c r="F89" s="155"/>
    </row>
    <row r="90" spans="1:13" ht="15">
      <c r="A90" s="161" t="s">
        <v>330</v>
      </c>
      <c r="B90" s="217" t="s">
        <v>329</v>
      </c>
      <c r="C90" s="280"/>
      <c r="D90" s="218"/>
      <c r="E90" s="218"/>
      <c r="F90" s="218"/>
      <c r="G90" s="218"/>
      <c r="H90" s="218"/>
      <c r="I90" s="218"/>
      <c r="J90" s="218"/>
      <c r="K90" s="218"/>
      <c r="L90" s="218"/>
      <c r="M90" s="218"/>
    </row>
    <row r="91" spans="2:13" ht="11.25" customHeight="1">
      <c r="B91" s="122"/>
      <c r="C91" s="123"/>
      <c r="D91" s="188"/>
      <c r="E91" s="192"/>
      <c r="F91" s="188"/>
      <c r="G91" s="189"/>
      <c r="H91" s="149"/>
      <c r="I91" s="149"/>
      <c r="J91" s="149"/>
      <c r="K91" s="149"/>
      <c r="L91" s="149"/>
      <c r="M91" s="149"/>
    </row>
    <row r="92" spans="2:7" ht="15" hidden="1">
      <c r="B92" s="124"/>
      <c r="C92" s="160"/>
      <c r="D92" s="190"/>
      <c r="E92" s="191"/>
      <c r="F92" s="190"/>
      <c r="G92" s="189"/>
    </row>
    <row r="93" ht="15" hidden="1">
      <c r="B93" s="126"/>
    </row>
    <row r="94" spans="1:3" ht="15" hidden="1">
      <c r="A94" s="96"/>
      <c r="B94" s="126"/>
      <c r="C94" s="96"/>
    </row>
    <row r="95" spans="1:3" ht="15" hidden="1">
      <c r="A95" s="96"/>
      <c r="B95" s="126"/>
      <c r="C95" s="96"/>
    </row>
  </sheetData>
  <sheetProtection/>
  <mergeCells count="15">
    <mergeCell ref="H8:J8"/>
    <mergeCell ref="K8:M8"/>
    <mergeCell ref="L1:M1"/>
    <mergeCell ref="B6:M6"/>
    <mergeCell ref="F91:G91"/>
    <mergeCell ref="D92:E92"/>
    <mergeCell ref="F92:G92"/>
    <mergeCell ref="F8:G8"/>
    <mergeCell ref="B90:M90"/>
    <mergeCell ref="A8:A9"/>
    <mergeCell ref="B8:B9"/>
    <mergeCell ref="C8:C9"/>
    <mergeCell ref="D8:E8"/>
    <mergeCell ref="B89:D89"/>
    <mergeCell ref="D91:E91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0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15.7109375" style="0" customWidth="1"/>
    <col min="20" max="20" width="12.28125" style="0" customWidth="1"/>
  </cols>
  <sheetData>
    <row r="3" spans="1:28" ht="15">
      <c r="A3" s="220" t="s">
        <v>275</v>
      </c>
      <c r="B3" s="222" t="s">
        <v>124</v>
      </c>
      <c r="C3" s="222"/>
      <c r="D3" s="222"/>
      <c r="E3" s="222"/>
      <c r="F3" s="222"/>
      <c r="G3" s="222"/>
      <c r="H3" s="222"/>
      <c r="I3" s="222"/>
      <c r="J3" s="222"/>
      <c r="K3" s="222" t="s">
        <v>125</v>
      </c>
      <c r="L3" s="222"/>
      <c r="M3" s="222"/>
      <c r="N3" s="222"/>
      <c r="O3" s="222"/>
      <c r="P3" s="222"/>
      <c r="Q3" s="222"/>
      <c r="R3" s="222"/>
      <c r="S3" s="222"/>
      <c r="T3" s="222" t="s">
        <v>126</v>
      </c>
      <c r="U3" s="222"/>
      <c r="V3" s="222"/>
      <c r="W3" s="222"/>
      <c r="X3" s="222"/>
      <c r="Y3" s="222"/>
      <c r="Z3" s="222"/>
      <c r="AA3" s="222"/>
      <c r="AB3" s="222"/>
    </row>
    <row r="4" spans="1:28" ht="15">
      <c r="A4" s="221"/>
      <c r="B4" s="222" t="s">
        <v>286</v>
      </c>
      <c r="C4" s="222"/>
      <c r="D4" s="222"/>
      <c r="E4" s="222" t="s">
        <v>280</v>
      </c>
      <c r="F4" s="222"/>
      <c r="G4" s="222"/>
      <c r="H4" s="222" t="s">
        <v>281</v>
      </c>
      <c r="I4" s="222"/>
      <c r="J4" s="222"/>
      <c r="K4" s="222" t="s">
        <v>286</v>
      </c>
      <c r="L4" s="222"/>
      <c r="M4" s="222"/>
      <c r="N4" s="222" t="s">
        <v>280</v>
      </c>
      <c r="O4" s="222"/>
      <c r="P4" s="222"/>
      <c r="Q4" s="222" t="s">
        <v>281</v>
      </c>
      <c r="R4" s="222"/>
      <c r="S4" s="222"/>
      <c r="T4" s="222" t="s">
        <v>286</v>
      </c>
      <c r="U4" s="222"/>
      <c r="V4" s="222"/>
      <c r="W4" s="222" t="s">
        <v>280</v>
      </c>
      <c r="X4" s="222"/>
      <c r="Y4" s="222"/>
      <c r="Z4" s="222" t="s">
        <v>281</v>
      </c>
      <c r="AA4" s="222"/>
      <c r="AB4" s="222"/>
    </row>
    <row r="5" spans="1:28" ht="15">
      <c r="A5" s="221"/>
      <c r="B5" s="154" t="s">
        <v>282</v>
      </c>
      <c r="C5" s="154" t="s">
        <v>283</v>
      </c>
      <c r="D5" s="154" t="s">
        <v>284</v>
      </c>
      <c r="E5" s="154" t="s">
        <v>282</v>
      </c>
      <c r="F5" s="154" t="s">
        <v>283</v>
      </c>
      <c r="G5" s="154" t="s">
        <v>284</v>
      </c>
      <c r="H5" s="154" t="s">
        <v>282</v>
      </c>
      <c r="I5" s="154" t="s">
        <v>283</v>
      </c>
      <c r="J5" s="154" t="s">
        <v>284</v>
      </c>
      <c r="K5" s="154" t="s">
        <v>282</v>
      </c>
      <c r="L5" s="154" t="s">
        <v>283</v>
      </c>
      <c r="M5" s="154" t="s">
        <v>284</v>
      </c>
      <c r="N5" s="154" t="s">
        <v>282</v>
      </c>
      <c r="O5" s="154" t="s">
        <v>283</v>
      </c>
      <c r="P5" s="154" t="s">
        <v>284</v>
      </c>
      <c r="Q5" s="154" t="s">
        <v>282</v>
      </c>
      <c r="R5" s="154" t="s">
        <v>283</v>
      </c>
      <c r="S5" s="154" t="s">
        <v>284</v>
      </c>
      <c r="T5" s="154" t="s">
        <v>282</v>
      </c>
      <c r="U5" s="154" t="s">
        <v>283</v>
      </c>
      <c r="V5" s="154" t="s">
        <v>284</v>
      </c>
      <c r="W5" s="154" t="s">
        <v>282</v>
      </c>
      <c r="X5" s="154" t="s">
        <v>283</v>
      </c>
      <c r="Y5" s="154" t="s">
        <v>284</v>
      </c>
      <c r="Z5" s="154" t="s">
        <v>282</v>
      </c>
      <c r="AA5" s="154" t="s">
        <v>283</v>
      </c>
      <c r="AB5" s="154" t="s">
        <v>284</v>
      </c>
    </row>
    <row r="6" spans="1:28" ht="15">
      <c r="A6" s="157" t="s">
        <v>276</v>
      </c>
      <c r="B6" s="282"/>
      <c r="C6" s="282"/>
      <c r="D6" s="282"/>
      <c r="E6" s="283"/>
      <c r="F6" s="113"/>
      <c r="G6" s="283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</row>
    <row r="7" spans="1:28" ht="15">
      <c r="A7" s="7" t="s">
        <v>277</v>
      </c>
      <c r="B7" s="282"/>
      <c r="C7" s="113"/>
      <c r="D7" s="113"/>
      <c r="E7" s="282"/>
      <c r="F7" s="113"/>
      <c r="G7" s="113"/>
      <c r="H7" s="282"/>
      <c r="I7" s="113"/>
      <c r="J7" s="113"/>
      <c r="K7" s="282"/>
      <c r="L7" s="113"/>
      <c r="M7" s="113"/>
      <c r="N7" s="282"/>
      <c r="O7" s="113"/>
      <c r="P7" s="113"/>
      <c r="Q7" s="282"/>
      <c r="R7" s="113"/>
      <c r="S7" s="113"/>
      <c r="T7" s="282"/>
      <c r="U7" s="113"/>
      <c r="V7" s="113"/>
      <c r="W7" s="282"/>
      <c r="X7" s="113"/>
      <c r="Y7" s="113"/>
      <c r="Z7" s="282"/>
      <c r="AA7" s="113"/>
      <c r="AB7" s="113"/>
    </row>
    <row r="8" spans="1:28" ht="15">
      <c r="A8" s="7" t="s">
        <v>278</v>
      </c>
      <c r="B8" s="282"/>
      <c r="C8" s="113"/>
      <c r="D8" s="113"/>
      <c r="E8" s="282"/>
      <c r="F8" s="113"/>
      <c r="G8" s="113"/>
      <c r="H8" s="282"/>
      <c r="I8" s="113"/>
      <c r="J8" s="113"/>
      <c r="K8" s="282"/>
      <c r="L8" s="113"/>
      <c r="M8" s="113"/>
      <c r="N8" s="282"/>
      <c r="O8" s="113"/>
      <c r="P8" s="113"/>
      <c r="Q8" s="282"/>
      <c r="R8" s="113"/>
      <c r="S8" s="113"/>
      <c r="T8" s="282"/>
      <c r="U8" s="113"/>
      <c r="V8" s="113"/>
      <c r="W8" s="282"/>
      <c r="X8" s="113"/>
      <c r="Y8" s="113"/>
      <c r="Z8" s="282"/>
      <c r="AA8" s="113"/>
      <c r="AB8" s="113"/>
    </row>
    <row r="9" spans="1:28" ht="15">
      <c r="A9" s="157" t="s">
        <v>279</v>
      </c>
      <c r="B9" s="282" t="e">
        <f>B6/B10</f>
        <v>#DIV/0!</v>
      </c>
      <c r="C9" s="282" t="e">
        <f>C6/C10</f>
        <v>#DIV/0!</v>
      </c>
      <c r="D9" s="282" t="e">
        <f>D6/D10</f>
        <v>#DIV/0!</v>
      </c>
      <c r="E9" s="282" t="e">
        <f>E6/E10</f>
        <v>#DIV/0!</v>
      </c>
      <c r="F9" s="282" t="e">
        <f>F6/F10</f>
        <v>#DIV/0!</v>
      </c>
      <c r="G9" s="282" t="e">
        <f>G6/G10</f>
        <v>#DIV/0!</v>
      </c>
      <c r="H9" s="282" t="e">
        <f>H6/H10</f>
        <v>#DIV/0!</v>
      </c>
      <c r="I9" s="113" t="e">
        <f>J6/J10</f>
        <v>#DIV/0!</v>
      </c>
      <c r="J9" s="282" t="e">
        <f>J6/J10</f>
        <v>#DIV/0!</v>
      </c>
      <c r="K9" s="282" t="e">
        <f>K6/K10</f>
        <v>#DIV/0!</v>
      </c>
      <c r="L9" s="282" t="e">
        <f>L6/L10</f>
        <v>#DIV/0!</v>
      </c>
      <c r="M9" s="282" t="e">
        <f>M6/M10</f>
        <v>#DIV/0!</v>
      </c>
      <c r="N9" s="282" t="e">
        <f>N6/N10</f>
        <v>#DIV/0!</v>
      </c>
      <c r="O9" s="282">
        <v>176.49</v>
      </c>
      <c r="P9" s="282" t="e">
        <f>P6/P10</f>
        <v>#DIV/0!</v>
      </c>
      <c r="Q9" s="282" t="e">
        <f>Q6/Q10</f>
        <v>#DIV/0!</v>
      </c>
      <c r="R9" s="282" t="e">
        <f aca="true" t="shared" si="0" ref="R9:AB9">R6/R10</f>
        <v>#DIV/0!</v>
      </c>
      <c r="S9" s="282" t="e">
        <f t="shared" si="0"/>
        <v>#DIV/0!</v>
      </c>
      <c r="T9" s="282" t="e">
        <f t="shared" si="0"/>
        <v>#DIV/0!</v>
      </c>
      <c r="U9" s="282" t="e">
        <f t="shared" si="0"/>
        <v>#DIV/0!</v>
      </c>
      <c r="V9" s="282" t="e">
        <f t="shared" si="0"/>
        <v>#DIV/0!</v>
      </c>
      <c r="W9" s="282" t="e">
        <f t="shared" si="0"/>
        <v>#DIV/0!</v>
      </c>
      <c r="X9" s="282" t="e">
        <f t="shared" si="0"/>
        <v>#DIV/0!</v>
      </c>
      <c r="Y9" s="282" t="e">
        <f t="shared" si="0"/>
        <v>#DIV/0!</v>
      </c>
      <c r="Z9" s="282" t="e">
        <f t="shared" si="0"/>
        <v>#DIV/0!</v>
      </c>
      <c r="AA9" s="282" t="e">
        <f t="shared" si="0"/>
        <v>#DIV/0!</v>
      </c>
      <c r="AB9" s="282" t="e">
        <f t="shared" si="0"/>
        <v>#DIV/0!</v>
      </c>
    </row>
    <row r="10" spans="1:28" ht="15">
      <c r="A10" s="156" t="s">
        <v>285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282"/>
      <c r="V10" s="282"/>
      <c r="W10" s="113"/>
      <c r="X10" s="282"/>
      <c r="Y10" s="282"/>
      <c r="Z10" s="113"/>
      <c r="AA10" s="283"/>
      <c r="AB10" s="283"/>
    </row>
  </sheetData>
  <sheetProtection/>
  <mergeCells count="13">
    <mergeCell ref="T3:AB3"/>
    <mergeCell ref="T4:V4"/>
    <mergeCell ref="W4:Y4"/>
    <mergeCell ref="Z4:AB4"/>
    <mergeCell ref="A3:A5"/>
    <mergeCell ref="B3:J3"/>
    <mergeCell ref="B4:D4"/>
    <mergeCell ref="E4:G4"/>
    <mergeCell ref="H4:J4"/>
    <mergeCell ref="K3:S3"/>
    <mergeCell ref="K4:M4"/>
    <mergeCell ref="N4:P4"/>
    <mergeCell ref="Q4:S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15"/>
  <sheetViews>
    <sheetView zoomScalePageLayoutView="0" workbookViewId="0" topLeftCell="A1">
      <selection activeCell="A110" sqref="A110:H117"/>
    </sheetView>
  </sheetViews>
  <sheetFormatPr defaultColWidth="9.140625" defaultRowHeight="15"/>
  <cols>
    <col min="1" max="1" width="9.140625" style="27" customWidth="1"/>
    <col min="2" max="2" width="31.00390625" style="27" customWidth="1"/>
    <col min="3" max="3" width="11.28125" style="27" customWidth="1"/>
    <col min="4" max="4" width="11.00390625" style="27" customWidth="1"/>
    <col min="5" max="7" width="13.8515625" style="27" customWidth="1"/>
    <col min="8" max="16384" width="9.140625" style="27" customWidth="1"/>
  </cols>
  <sheetData>
    <row r="1" spans="1:7" ht="23.25" customHeight="1">
      <c r="A1" s="223" t="s">
        <v>228</v>
      </c>
      <c r="B1" s="223"/>
      <c r="C1" s="223"/>
      <c r="D1" s="223"/>
      <c r="E1" s="223"/>
      <c r="F1" s="223"/>
      <c r="G1" s="223"/>
    </row>
    <row r="2" spans="1:7" ht="24.75" customHeight="1" thickBot="1">
      <c r="A2" s="224"/>
      <c r="B2" s="224"/>
      <c r="C2" s="224"/>
      <c r="D2" s="224"/>
      <c r="E2" s="224"/>
      <c r="F2" s="224"/>
      <c r="G2" s="224"/>
    </row>
    <row r="3" spans="1:7" ht="45.75" thickBot="1">
      <c r="A3" s="56" t="s">
        <v>229</v>
      </c>
      <c r="B3" s="57" t="s">
        <v>230</v>
      </c>
      <c r="C3" s="57" t="s">
        <v>219</v>
      </c>
      <c r="D3" s="57" t="s">
        <v>262</v>
      </c>
      <c r="E3" s="57" t="s">
        <v>256</v>
      </c>
      <c r="F3" s="57" t="s">
        <v>257</v>
      </c>
      <c r="G3" s="57" t="s">
        <v>258</v>
      </c>
    </row>
    <row r="4" spans="1:7" ht="15.75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5</v>
      </c>
      <c r="G4" s="59">
        <v>5</v>
      </c>
    </row>
    <row r="5" spans="1:7" ht="30.75" thickBot="1">
      <c r="A5" s="65" t="s">
        <v>231</v>
      </c>
      <c r="B5" s="66" t="s">
        <v>232</v>
      </c>
      <c r="C5" s="67" t="s">
        <v>32</v>
      </c>
      <c r="D5" s="67"/>
      <c r="E5" s="67"/>
      <c r="F5" s="67"/>
      <c r="G5" s="67"/>
    </row>
    <row r="6" spans="1:7" ht="15.75" thickBot="1">
      <c r="A6" s="62"/>
      <c r="B6" s="63" t="s">
        <v>233</v>
      </c>
      <c r="C6" s="59" t="s">
        <v>32</v>
      </c>
      <c r="D6" s="59"/>
      <c r="E6" s="59"/>
      <c r="F6" s="59"/>
      <c r="G6" s="59"/>
    </row>
    <row r="7" spans="1:7" ht="15.75" thickBot="1">
      <c r="A7" s="62"/>
      <c r="B7" s="63" t="s">
        <v>234</v>
      </c>
      <c r="C7" s="59" t="s">
        <v>32</v>
      </c>
      <c r="D7" s="59"/>
      <c r="E7" s="59"/>
      <c r="F7" s="59"/>
      <c r="G7" s="59"/>
    </row>
    <row r="8" spans="1:7" ht="15.75" thickBot="1">
      <c r="A8" s="62"/>
      <c r="B8" s="63" t="s">
        <v>235</v>
      </c>
      <c r="C8" s="59" t="s">
        <v>32</v>
      </c>
      <c r="D8" s="59"/>
      <c r="E8" s="59"/>
      <c r="F8" s="59"/>
      <c r="G8" s="59"/>
    </row>
    <row r="9" spans="1:7" ht="15.75" thickBot="1">
      <c r="A9" s="62"/>
      <c r="B9" s="63" t="s">
        <v>236</v>
      </c>
      <c r="C9" s="59" t="s">
        <v>32</v>
      </c>
      <c r="D9" s="59"/>
      <c r="E9" s="59"/>
      <c r="F9" s="59"/>
      <c r="G9" s="59"/>
    </row>
    <row r="10" spans="1:7" ht="15.75" thickBot="1">
      <c r="A10" s="62"/>
      <c r="B10" s="63" t="s">
        <v>237</v>
      </c>
      <c r="C10" s="59" t="s">
        <v>32</v>
      </c>
      <c r="D10" s="59"/>
      <c r="E10" s="59"/>
      <c r="F10" s="59"/>
      <c r="G10" s="59"/>
    </row>
    <row r="11" spans="1:7" ht="15.75" thickBot="1">
      <c r="A11" s="62"/>
      <c r="B11" s="64" t="s">
        <v>238</v>
      </c>
      <c r="C11" s="59" t="s">
        <v>32</v>
      </c>
      <c r="D11" s="59"/>
      <c r="E11" s="59"/>
      <c r="F11" s="59"/>
      <c r="G11" s="59"/>
    </row>
    <row r="12" spans="1:7" ht="30.75" thickBot="1">
      <c r="A12" s="62"/>
      <c r="B12" s="64" t="s">
        <v>239</v>
      </c>
      <c r="C12" s="59" t="s">
        <v>32</v>
      </c>
      <c r="D12" s="59"/>
      <c r="E12" s="59"/>
      <c r="F12" s="59"/>
      <c r="G12" s="59"/>
    </row>
    <row r="13" spans="1:7" ht="15.75" thickBot="1">
      <c r="A13" s="62"/>
      <c r="B13" s="64" t="s">
        <v>240</v>
      </c>
      <c r="C13" s="59" t="s">
        <v>32</v>
      </c>
      <c r="D13" s="59"/>
      <c r="E13" s="59"/>
      <c r="F13" s="59"/>
      <c r="G13" s="59"/>
    </row>
    <row r="14" spans="1:7" ht="15.75" thickBot="1">
      <c r="A14" s="62"/>
      <c r="B14" s="64" t="s">
        <v>241</v>
      </c>
      <c r="C14" s="59" t="s">
        <v>32</v>
      </c>
      <c r="D14" s="59"/>
      <c r="E14" s="59"/>
      <c r="F14" s="59"/>
      <c r="G14" s="59"/>
    </row>
    <row r="15" spans="1:7" ht="15.75" thickBot="1">
      <c r="A15" s="62"/>
      <c r="B15" s="63" t="s">
        <v>242</v>
      </c>
      <c r="C15" s="59" t="s">
        <v>32</v>
      </c>
      <c r="D15" s="59"/>
      <c r="E15" s="59"/>
      <c r="F15" s="59"/>
      <c r="G15" s="59"/>
    </row>
    <row r="16" spans="1:7" ht="15.75" thickBot="1">
      <c r="A16" s="62"/>
      <c r="B16" s="63" t="s">
        <v>243</v>
      </c>
      <c r="C16" s="59" t="s">
        <v>32</v>
      </c>
      <c r="D16" s="59"/>
      <c r="E16" s="59"/>
      <c r="F16" s="59"/>
      <c r="G16" s="59"/>
    </row>
    <row r="17" spans="1:7" ht="15.75" thickBot="1">
      <c r="A17" s="62"/>
      <c r="B17" s="63" t="s">
        <v>244</v>
      </c>
      <c r="C17" s="59" t="s">
        <v>32</v>
      </c>
      <c r="D17" s="59"/>
      <c r="E17" s="59"/>
      <c r="F17" s="59"/>
      <c r="G17" s="59"/>
    </row>
    <row r="18" spans="1:7" ht="30.75" thickBot="1">
      <c r="A18" s="62"/>
      <c r="B18" s="63" t="s">
        <v>245</v>
      </c>
      <c r="C18" s="59" t="s">
        <v>32</v>
      </c>
      <c r="D18" s="59"/>
      <c r="E18" s="59"/>
      <c r="F18" s="59"/>
      <c r="G18" s="59"/>
    </row>
    <row r="19" spans="1:7" ht="75.75" hidden="1" thickBot="1">
      <c r="A19" s="60" t="s">
        <v>246</v>
      </c>
      <c r="B19" s="61" t="s">
        <v>247</v>
      </c>
      <c r="C19" s="59" t="s">
        <v>32</v>
      </c>
      <c r="D19" s="59"/>
      <c r="E19" s="59"/>
      <c r="F19" s="59"/>
      <c r="G19" s="59"/>
    </row>
    <row r="20" spans="1:7" ht="15.75" hidden="1" thickBot="1">
      <c r="A20" s="62"/>
      <c r="B20" s="63" t="s">
        <v>233</v>
      </c>
      <c r="C20" s="59" t="s">
        <v>32</v>
      </c>
      <c r="D20" s="59"/>
      <c r="E20" s="59"/>
      <c r="F20" s="59"/>
      <c r="G20" s="59"/>
    </row>
    <row r="21" spans="1:7" ht="15.75" hidden="1" thickBot="1">
      <c r="A21" s="62"/>
      <c r="B21" s="63" t="s">
        <v>234</v>
      </c>
      <c r="C21" s="59" t="s">
        <v>32</v>
      </c>
      <c r="D21" s="59"/>
      <c r="E21" s="59"/>
      <c r="F21" s="59"/>
      <c r="G21" s="59"/>
    </row>
    <row r="22" spans="1:7" ht="15.75" hidden="1" thickBot="1">
      <c r="A22" s="62"/>
      <c r="B22" s="63" t="s">
        <v>235</v>
      </c>
      <c r="C22" s="59" t="s">
        <v>32</v>
      </c>
      <c r="D22" s="59"/>
      <c r="E22" s="59"/>
      <c r="F22" s="59"/>
      <c r="G22" s="59"/>
    </row>
    <row r="23" spans="1:7" ht="15.75" hidden="1" thickBot="1">
      <c r="A23" s="62"/>
      <c r="B23" s="63" t="s">
        <v>236</v>
      </c>
      <c r="C23" s="59" t="s">
        <v>32</v>
      </c>
      <c r="D23" s="59"/>
      <c r="E23" s="59"/>
      <c r="F23" s="59"/>
      <c r="G23" s="59"/>
    </row>
    <row r="24" spans="1:7" ht="15.75" hidden="1" thickBot="1">
      <c r="A24" s="62"/>
      <c r="B24" s="63" t="s">
        <v>237</v>
      </c>
      <c r="C24" s="59" t="s">
        <v>32</v>
      </c>
      <c r="D24" s="59"/>
      <c r="E24" s="59"/>
      <c r="F24" s="59"/>
      <c r="G24" s="59"/>
    </row>
    <row r="25" spans="1:7" ht="15.75" hidden="1" thickBot="1">
      <c r="A25" s="62"/>
      <c r="B25" s="64" t="s">
        <v>238</v>
      </c>
      <c r="C25" s="59" t="s">
        <v>32</v>
      </c>
      <c r="D25" s="59"/>
      <c r="E25" s="59"/>
      <c r="F25" s="59"/>
      <c r="G25" s="59"/>
    </row>
    <row r="26" spans="1:7" ht="30.75" hidden="1" thickBot="1">
      <c r="A26" s="62"/>
      <c r="B26" s="64" t="s">
        <v>239</v>
      </c>
      <c r="C26" s="59" t="s">
        <v>32</v>
      </c>
      <c r="D26" s="59"/>
      <c r="E26" s="59"/>
      <c r="F26" s="59"/>
      <c r="G26" s="59"/>
    </row>
    <row r="27" spans="1:7" ht="15.75" hidden="1" thickBot="1">
      <c r="A27" s="62"/>
      <c r="B27" s="64" t="s">
        <v>240</v>
      </c>
      <c r="C27" s="59" t="s">
        <v>32</v>
      </c>
      <c r="D27" s="59"/>
      <c r="E27" s="59"/>
      <c r="F27" s="59"/>
      <c r="G27" s="59"/>
    </row>
    <row r="28" spans="1:7" ht="15.75" hidden="1" thickBot="1">
      <c r="A28" s="62"/>
      <c r="B28" s="64" t="s">
        <v>241</v>
      </c>
      <c r="C28" s="59" t="s">
        <v>32</v>
      </c>
      <c r="D28" s="59"/>
      <c r="E28" s="59"/>
      <c r="F28" s="59"/>
      <c r="G28" s="59"/>
    </row>
    <row r="29" spans="1:7" ht="15.75" hidden="1" thickBot="1">
      <c r="A29" s="62"/>
      <c r="B29" s="63" t="s">
        <v>242</v>
      </c>
      <c r="C29" s="59" t="s">
        <v>32</v>
      </c>
      <c r="D29" s="59"/>
      <c r="E29" s="59"/>
      <c r="F29" s="59"/>
      <c r="G29" s="59"/>
    </row>
    <row r="30" spans="1:7" ht="15.75" hidden="1" thickBot="1">
      <c r="A30" s="62"/>
      <c r="B30" s="63" t="s">
        <v>243</v>
      </c>
      <c r="C30" s="59" t="s">
        <v>32</v>
      </c>
      <c r="D30" s="59"/>
      <c r="E30" s="59"/>
      <c r="F30" s="59"/>
      <c r="G30" s="59"/>
    </row>
    <row r="31" spans="1:7" ht="15.75" hidden="1" thickBot="1">
      <c r="A31" s="62"/>
      <c r="B31" s="63" t="s">
        <v>244</v>
      </c>
      <c r="C31" s="59" t="s">
        <v>32</v>
      </c>
      <c r="D31" s="59"/>
      <c r="E31" s="59"/>
      <c r="F31" s="59"/>
      <c r="G31" s="59"/>
    </row>
    <row r="32" spans="1:7" ht="30.75" hidden="1" thickBot="1">
      <c r="A32" s="62"/>
      <c r="B32" s="63" t="s">
        <v>245</v>
      </c>
      <c r="C32" s="59" t="s">
        <v>32</v>
      </c>
      <c r="D32" s="59"/>
      <c r="E32" s="59"/>
      <c r="F32" s="59"/>
      <c r="G32" s="59"/>
    </row>
    <row r="33" spans="1:7" ht="15.75" hidden="1" thickBot="1">
      <c r="A33" s="62"/>
      <c r="B33" s="61"/>
      <c r="C33" s="59"/>
      <c r="D33" s="59"/>
      <c r="E33" s="59"/>
      <c r="F33" s="59"/>
      <c r="G33" s="59"/>
    </row>
    <row r="34" spans="1:7" ht="30.75" hidden="1" thickBot="1">
      <c r="A34" s="60" t="s">
        <v>248</v>
      </c>
      <c r="B34" s="61" t="s">
        <v>249</v>
      </c>
      <c r="C34" s="59" t="s">
        <v>32</v>
      </c>
      <c r="D34" s="59"/>
      <c r="E34" s="59"/>
      <c r="F34" s="59"/>
      <c r="G34" s="59"/>
    </row>
    <row r="35" spans="1:7" ht="15.75" hidden="1" thickBot="1">
      <c r="A35" s="62"/>
      <c r="B35" s="63" t="s">
        <v>233</v>
      </c>
      <c r="C35" s="59" t="s">
        <v>32</v>
      </c>
      <c r="D35" s="59"/>
      <c r="E35" s="59"/>
      <c r="F35" s="59"/>
      <c r="G35" s="59"/>
    </row>
    <row r="36" spans="1:7" ht="15.75" hidden="1" thickBot="1">
      <c r="A36" s="62"/>
      <c r="B36" s="63" t="s">
        <v>234</v>
      </c>
      <c r="C36" s="59" t="s">
        <v>32</v>
      </c>
      <c r="D36" s="59"/>
      <c r="E36" s="59"/>
      <c r="F36" s="59"/>
      <c r="G36" s="59"/>
    </row>
    <row r="37" spans="1:7" ht="15.75" hidden="1" thickBot="1">
      <c r="A37" s="62"/>
      <c r="B37" s="63" t="s">
        <v>235</v>
      </c>
      <c r="C37" s="59" t="s">
        <v>32</v>
      </c>
      <c r="D37" s="59"/>
      <c r="E37" s="59"/>
      <c r="F37" s="59"/>
      <c r="G37" s="59"/>
    </row>
    <row r="38" spans="1:7" ht="15.75" hidden="1" thickBot="1">
      <c r="A38" s="62"/>
      <c r="B38" s="63" t="s">
        <v>236</v>
      </c>
      <c r="C38" s="59" t="s">
        <v>32</v>
      </c>
      <c r="D38" s="59"/>
      <c r="E38" s="59"/>
      <c r="F38" s="59"/>
      <c r="G38" s="59"/>
    </row>
    <row r="39" spans="1:7" ht="15.75" hidden="1" thickBot="1">
      <c r="A39" s="62"/>
      <c r="B39" s="63" t="s">
        <v>237</v>
      </c>
      <c r="C39" s="59" t="s">
        <v>32</v>
      </c>
      <c r="D39" s="59"/>
      <c r="E39" s="59"/>
      <c r="F39" s="59"/>
      <c r="G39" s="59"/>
    </row>
    <row r="40" spans="1:7" ht="15.75" hidden="1" thickBot="1">
      <c r="A40" s="62"/>
      <c r="B40" s="64" t="s">
        <v>238</v>
      </c>
      <c r="C40" s="59" t="s">
        <v>32</v>
      </c>
      <c r="D40" s="59"/>
      <c r="E40" s="59"/>
      <c r="F40" s="59"/>
      <c r="G40" s="59"/>
    </row>
    <row r="41" spans="1:7" ht="30.75" hidden="1" thickBot="1">
      <c r="A41" s="62"/>
      <c r="B41" s="64" t="s">
        <v>239</v>
      </c>
      <c r="C41" s="59" t="s">
        <v>32</v>
      </c>
      <c r="D41" s="59"/>
      <c r="E41" s="59"/>
      <c r="F41" s="59"/>
      <c r="G41" s="59"/>
    </row>
    <row r="42" spans="1:7" ht="15.75" hidden="1" thickBot="1">
      <c r="A42" s="62"/>
      <c r="B42" s="64" t="s">
        <v>240</v>
      </c>
      <c r="C42" s="59" t="s">
        <v>32</v>
      </c>
      <c r="D42" s="59"/>
      <c r="E42" s="59"/>
      <c r="F42" s="59"/>
      <c r="G42" s="59"/>
    </row>
    <row r="43" spans="1:7" ht="15.75" hidden="1" thickBot="1">
      <c r="A43" s="62"/>
      <c r="B43" s="64" t="s">
        <v>241</v>
      </c>
      <c r="C43" s="59" t="s">
        <v>32</v>
      </c>
      <c r="D43" s="59"/>
      <c r="E43" s="59"/>
      <c r="F43" s="59"/>
      <c r="G43" s="59"/>
    </row>
    <row r="44" spans="1:7" ht="15.75" hidden="1" thickBot="1">
      <c r="A44" s="62"/>
      <c r="B44" s="63" t="s">
        <v>242</v>
      </c>
      <c r="C44" s="59" t="s">
        <v>32</v>
      </c>
      <c r="D44" s="59"/>
      <c r="E44" s="59"/>
      <c r="F44" s="59"/>
      <c r="G44" s="59"/>
    </row>
    <row r="45" spans="1:7" ht="15.75" hidden="1" thickBot="1">
      <c r="A45" s="62"/>
      <c r="B45" s="63" t="s">
        <v>243</v>
      </c>
      <c r="C45" s="59" t="s">
        <v>32</v>
      </c>
      <c r="D45" s="59"/>
      <c r="E45" s="59"/>
      <c r="F45" s="59"/>
      <c r="G45" s="59"/>
    </row>
    <row r="46" spans="1:7" ht="15.75" hidden="1" thickBot="1">
      <c r="A46" s="62"/>
      <c r="B46" s="63" t="s">
        <v>244</v>
      </c>
      <c r="C46" s="59" t="s">
        <v>32</v>
      </c>
      <c r="D46" s="59"/>
      <c r="E46" s="59"/>
      <c r="F46" s="59"/>
      <c r="G46" s="59"/>
    </row>
    <row r="47" spans="1:7" ht="30.75" hidden="1" thickBot="1">
      <c r="A47" s="62"/>
      <c r="B47" s="63" t="s">
        <v>245</v>
      </c>
      <c r="C47" s="59" t="s">
        <v>32</v>
      </c>
      <c r="D47" s="59"/>
      <c r="E47" s="59"/>
      <c r="F47" s="59"/>
      <c r="G47" s="59"/>
    </row>
    <row r="48" spans="1:7" ht="15.75" hidden="1" thickBot="1">
      <c r="A48" s="62"/>
      <c r="B48" s="61"/>
      <c r="C48" s="59"/>
      <c r="D48" s="59"/>
      <c r="E48" s="59"/>
      <c r="F48" s="59"/>
      <c r="G48" s="59"/>
    </row>
    <row r="49" spans="1:7" ht="30.75" hidden="1" thickBot="1">
      <c r="A49" s="60" t="s">
        <v>250</v>
      </c>
      <c r="B49" s="61" t="s">
        <v>251</v>
      </c>
      <c r="C49" s="59" t="s">
        <v>32</v>
      </c>
      <c r="D49" s="59"/>
      <c r="E49" s="59"/>
      <c r="F49" s="59"/>
      <c r="G49" s="59"/>
    </row>
    <row r="50" spans="1:7" ht="15.75" hidden="1" thickBot="1">
      <c r="A50" s="62"/>
      <c r="B50" s="63" t="s">
        <v>233</v>
      </c>
      <c r="C50" s="59" t="s">
        <v>32</v>
      </c>
      <c r="D50" s="59"/>
      <c r="E50" s="59"/>
      <c r="F50" s="59"/>
      <c r="G50" s="59"/>
    </row>
    <row r="51" spans="1:7" ht="15.75" hidden="1" thickBot="1">
      <c r="A51" s="62"/>
      <c r="B51" s="63" t="s">
        <v>234</v>
      </c>
      <c r="C51" s="59" t="s">
        <v>32</v>
      </c>
      <c r="D51" s="59"/>
      <c r="E51" s="59"/>
      <c r="F51" s="59"/>
      <c r="G51" s="59"/>
    </row>
    <row r="52" spans="1:7" ht="15.75" hidden="1" thickBot="1">
      <c r="A52" s="62"/>
      <c r="B52" s="63" t="s">
        <v>235</v>
      </c>
      <c r="C52" s="59" t="s">
        <v>32</v>
      </c>
      <c r="D52" s="59"/>
      <c r="E52" s="59"/>
      <c r="F52" s="59"/>
      <c r="G52" s="59"/>
    </row>
    <row r="53" spans="1:7" ht="15.75" hidden="1" thickBot="1">
      <c r="A53" s="62"/>
      <c r="B53" s="63" t="s">
        <v>236</v>
      </c>
      <c r="C53" s="59" t="s">
        <v>32</v>
      </c>
      <c r="D53" s="59"/>
      <c r="E53" s="59"/>
      <c r="F53" s="59"/>
      <c r="G53" s="59"/>
    </row>
    <row r="54" spans="1:7" ht="15.75" hidden="1" thickBot="1">
      <c r="A54" s="62"/>
      <c r="B54" s="63" t="s">
        <v>237</v>
      </c>
      <c r="C54" s="59" t="s">
        <v>32</v>
      </c>
      <c r="D54" s="59"/>
      <c r="E54" s="59"/>
      <c r="F54" s="59"/>
      <c r="G54" s="59"/>
    </row>
    <row r="55" spans="1:7" ht="15.75" hidden="1" thickBot="1">
      <c r="A55" s="62"/>
      <c r="B55" s="64" t="s">
        <v>238</v>
      </c>
      <c r="C55" s="59" t="s">
        <v>32</v>
      </c>
      <c r="D55" s="59"/>
      <c r="E55" s="59"/>
      <c r="F55" s="59"/>
      <c r="G55" s="59"/>
    </row>
    <row r="56" spans="1:7" ht="30.75" hidden="1" thickBot="1">
      <c r="A56" s="62"/>
      <c r="B56" s="64" t="s">
        <v>239</v>
      </c>
      <c r="C56" s="59" t="s">
        <v>32</v>
      </c>
      <c r="D56" s="59"/>
      <c r="E56" s="59"/>
      <c r="F56" s="59"/>
      <c r="G56" s="59"/>
    </row>
    <row r="57" spans="1:7" ht="15.75" hidden="1" thickBot="1">
      <c r="A57" s="62"/>
      <c r="B57" s="64" t="s">
        <v>240</v>
      </c>
      <c r="C57" s="59" t="s">
        <v>32</v>
      </c>
      <c r="D57" s="59"/>
      <c r="E57" s="59"/>
      <c r="F57" s="59"/>
      <c r="G57" s="59"/>
    </row>
    <row r="58" spans="1:7" ht="15.75" hidden="1" thickBot="1">
      <c r="A58" s="62"/>
      <c r="B58" s="64" t="s">
        <v>241</v>
      </c>
      <c r="C58" s="59" t="s">
        <v>32</v>
      </c>
      <c r="D58" s="59"/>
      <c r="E58" s="59"/>
      <c r="F58" s="59"/>
      <c r="G58" s="59"/>
    </row>
    <row r="59" spans="1:7" ht="15.75" hidden="1" thickBot="1">
      <c r="A59" s="62"/>
      <c r="B59" s="63" t="s">
        <v>242</v>
      </c>
      <c r="C59" s="59" t="s">
        <v>32</v>
      </c>
      <c r="D59" s="59"/>
      <c r="E59" s="59"/>
      <c r="F59" s="59"/>
      <c r="G59" s="59"/>
    </row>
    <row r="60" spans="1:7" ht="15.75" hidden="1" thickBot="1">
      <c r="A60" s="62"/>
      <c r="B60" s="63" t="s">
        <v>243</v>
      </c>
      <c r="C60" s="59" t="s">
        <v>32</v>
      </c>
      <c r="D60" s="59"/>
      <c r="E60" s="59"/>
      <c r="F60" s="59"/>
      <c r="G60" s="59"/>
    </row>
    <row r="61" spans="1:7" ht="15.75" hidden="1" thickBot="1">
      <c r="A61" s="62"/>
      <c r="B61" s="63" t="s">
        <v>244</v>
      </c>
      <c r="C61" s="59" t="s">
        <v>32</v>
      </c>
      <c r="D61" s="59"/>
      <c r="E61" s="59"/>
      <c r="F61" s="59"/>
      <c r="G61" s="59"/>
    </row>
    <row r="62" spans="1:7" ht="30.75" hidden="1" thickBot="1">
      <c r="A62" s="62"/>
      <c r="B62" s="63" t="s">
        <v>245</v>
      </c>
      <c r="C62" s="59" t="s">
        <v>32</v>
      </c>
      <c r="D62" s="59"/>
      <c r="E62" s="59"/>
      <c r="F62" s="59"/>
      <c r="G62" s="59"/>
    </row>
    <row r="63" spans="1:7" ht="15.75" hidden="1" thickBot="1">
      <c r="A63" s="62"/>
      <c r="B63" s="61"/>
      <c r="C63" s="59"/>
      <c r="D63" s="59"/>
      <c r="E63" s="59"/>
      <c r="F63" s="59"/>
      <c r="G63" s="59"/>
    </row>
    <row r="64" spans="1:7" ht="45.75" hidden="1" thickBot="1">
      <c r="A64" s="60" t="s">
        <v>252</v>
      </c>
      <c r="B64" s="61" t="s">
        <v>253</v>
      </c>
      <c r="C64" s="59" t="s">
        <v>32</v>
      </c>
      <c r="D64" s="59"/>
      <c r="E64" s="59"/>
      <c r="F64" s="59"/>
      <c r="G64" s="59"/>
    </row>
    <row r="65" spans="1:7" ht="15.75" hidden="1" thickBot="1">
      <c r="A65" s="62"/>
      <c r="B65" s="63" t="s">
        <v>233</v>
      </c>
      <c r="C65" s="59" t="s">
        <v>32</v>
      </c>
      <c r="D65" s="59"/>
      <c r="E65" s="59"/>
      <c r="F65" s="59"/>
      <c r="G65" s="59"/>
    </row>
    <row r="66" spans="1:7" ht="15.75" hidden="1" thickBot="1">
      <c r="A66" s="62"/>
      <c r="B66" s="63" t="s">
        <v>234</v>
      </c>
      <c r="C66" s="59" t="s">
        <v>32</v>
      </c>
      <c r="D66" s="59"/>
      <c r="E66" s="59"/>
      <c r="F66" s="59"/>
      <c r="G66" s="59"/>
    </row>
    <row r="67" spans="1:7" ht="15.75" hidden="1" thickBot="1">
      <c r="A67" s="62"/>
      <c r="B67" s="63" t="s">
        <v>235</v>
      </c>
      <c r="C67" s="59" t="s">
        <v>32</v>
      </c>
      <c r="D67" s="59"/>
      <c r="E67" s="59"/>
      <c r="F67" s="59"/>
      <c r="G67" s="59"/>
    </row>
    <row r="68" spans="1:7" ht="15.75" hidden="1" thickBot="1">
      <c r="A68" s="62"/>
      <c r="B68" s="63" t="s">
        <v>236</v>
      </c>
      <c r="C68" s="59" t="s">
        <v>32</v>
      </c>
      <c r="D68" s="59"/>
      <c r="E68" s="59"/>
      <c r="F68" s="59"/>
      <c r="G68" s="59"/>
    </row>
    <row r="69" spans="1:7" ht="15.75" hidden="1" thickBot="1">
      <c r="A69" s="62"/>
      <c r="B69" s="63" t="s">
        <v>237</v>
      </c>
      <c r="C69" s="59" t="s">
        <v>32</v>
      </c>
      <c r="D69" s="59"/>
      <c r="E69" s="59"/>
      <c r="F69" s="59"/>
      <c r="G69" s="59"/>
    </row>
    <row r="70" spans="1:7" ht="15.75" hidden="1" thickBot="1">
      <c r="A70" s="62"/>
      <c r="B70" s="64" t="s">
        <v>238</v>
      </c>
      <c r="C70" s="59" t="s">
        <v>32</v>
      </c>
      <c r="D70" s="59"/>
      <c r="E70" s="59"/>
      <c r="F70" s="59"/>
      <c r="G70" s="59"/>
    </row>
    <row r="71" spans="1:7" ht="30.75" hidden="1" thickBot="1">
      <c r="A71" s="62"/>
      <c r="B71" s="64" t="s">
        <v>239</v>
      </c>
      <c r="C71" s="59" t="s">
        <v>32</v>
      </c>
      <c r="D71" s="59"/>
      <c r="E71" s="59"/>
      <c r="F71" s="59"/>
      <c r="G71" s="59"/>
    </row>
    <row r="72" spans="1:7" ht="15.75" hidden="1" thickBot="1">
      <c r="A72" s="62"/>
      <c r="B72" s="64" t="s">
        <v>240</v>
      </c>
      <c r="C72" s="59" t="s">
        <v>32</v>
      </c>
      <c r="D72" s="59"/>
      <c r="E72" s="59"/>
      <c r="F72" s="59"/>
      <c r="G72" s="59"/>
    </row>
    <row r="73" spans="1:7" ht="15.75" hidden="1" thickBot="1">
      <c r="A73" s="62"/>
      <c r="B73" s="64" t="s">
        <v>241</v>
      </c>
      <c r="C73" s="59" t="s">
        <v>32</v>
      </c>
      <c r="D73" s="59"/>
      <c r="E73" s="59"/>
      <c r="F73" s="59"/>
      <c r="G73" s="59"/>
    </row>
    <row r="74" spans="1:7" ht="15.75" hidden="1" thickBot="1">
      <c r="A74" s="62"/>
      <c r="B74" s="63" t="s">
        <v>242</v>
      </c>
      <c r="C74" s="59" t="s">
        <v>32</v>
      </c>
      <c r="D74" s="59"/>
      <c r="E74" s="59"/>
      <c r="F74" s="59"/>
      <c r="G74" s="59"/>
    </row>
    <row r="75" spans="1:7" ht="15.75" hidden="1" thickBot="1">
      <c r="A75" s="62"/>
      <c r="B75" s="63" t="s">
        <v>243</v>
      </c>
      <c r="C75" s="59" t="s">
        <v>32</v>
      </c>
      <c r="D75" s="59"/>
      <c r="E75" s="59"/>
      <c r="F75" s="59"/>
      <c r="G75" s="59"/>
    </row>
    <row r="76" spans="1:7" ht="15.75" hidden="1" thickBot="1">
      <c r="A76" s="62"/>
      <c r="B76" s="63" t="s">
        <v>244</v>
      </c>
      <c r="C76" s="59" t="s">
        <v>32</v>
      </c>
      <c r="D76" s="59"/>
      <c r="E76" s="59"/>
      <c r="F76" s="59"/>
      <c r="G76" s="59"/>
    </row>
    <row r="77" spans="1:7" ht="30.75" hidden="1" thickBot="1">
      <c r="A77" s="62"/>
      <c r="B77" s="63" t="s">
        <v>245</v>
      </c>
      <c r="C77" s="59" t="s">
        <v>32</v>
      </c>
      <c r="D77" s="59"/>
      <c r="E77" s="59"/>
      <c r="F77" s="59"/>
      <c r="G77" s="59"/>
    </row>
    <row r="78" spans="1:7" ht="15.75" hidden="1" thickBot="1">
      <c r="A78" s="62"/>
      <c r="B78" s="61"/>
      <c r="C78" s="59"/>
      <c r="D78" s="59"/>
      <c r="E78" s="59"/>
      <c r="F78" s="59"/>
      <c r="G78" s="59"/>
    </row>
    <row r="79" spans="1:7" ht="30.75" thickBot="1">
      <c r="A79" s="65" t="s">
        <v>246</v>
      </c>
      <c r="B79" s="66" t="s">
        <v>254</v>
      </c>
      <c r="C79" s="67"/>
      <c r="D79" s="67"/>
      <c r="E79" s="67"/>
      <c r="F79" s="67"/>
      <c r="G79" s="67"/>
    </row>
    <row r="80" spans="1:7" ht="15.75" thickBot="1">
      <c r="A80" s="62"/>
      <c r="B80" s="63" t="s">
        <v>233</v>
      </c>
      <c r="C80" s="59" t="s">
        <v>16</v>
      </c>
      <c r="D80" s="59"/>
      <c r="E80" s="59"/>
      <c r="F80" s="59"/>
      <c r="G80" s="59"/>
    </row>
    <row r="81" spans="1:7" ht="15.75" thickBot="1">
      <c r="A81" s="62"/>
      <c r="B81" s="63" t="s">
        <v>234</v>
      </c>
      <c r="C81" s="59" t="s">
        <v>16</v>
      </c>
      <c r="D81" s="59"/>
      <c r="E81" s="59"/>
      <c r="F81" s="59"/>
      <c r="G81" s="59"/>
    </row>
    <row r="82" spans="1:7" ht="15.75" thickBot="1">
      <c r="A82" s="62"/>
      <c r="B82" s="63" t="s">
        <v>235</v>
      </c>
      <c r="C82" s="59" t="s">
        <v>16</v>
      </c>
      <c r="D82" s="59"/>
      <c r="E82" s="59"/>
      <c r="F82" s="59"/>
      <c r="G82" s="59"/>
    </row>
    <row r="83" spans="1:7" ht="15.75" thickBot="1">
      <c r="A83" s="62"/>
      <c r="B83" s="63" t="s">
        <v>236</v>
      </c>
      <c r="C83" s="59" t="s">
        <v>16</v>
      </c>
      <c r="D83" s="59"/>
      <c r="E83" s="59"/>
      <c r="F83" s="59"/>
      <c r="G83" s="59"/>
    </row>
    <row r="84" spans="1:7" ht="15.75" thickBot="1">
      <c r="A84" s="62"/>
      <c r="B84" s="63" t="s">
        <v>237</v>
      </c>
      <c r="C84" s="59" t="s">
        <v>16</v>
      </c>
      <c r="D84" s="59"/>
      <c r="E84" s="59"/>
      <c r="F84" s="59"/>
      <c r="G84" s="59"/>
    </row>
    <row r="85" spans="1:7" ht="15.75" thickBot="1">
      <c r="A85" s="62"/>
      <c r="B85" s="64" t="s">
        <v>238</v>
      </c>
      <c r="C85" s="59" t="s">
        <v>16</v>
      </c>
      <c r="D85" s="59"/>
      <c r="E85" s="59"/>
      <c r="F85" s="59"/>
      <c r="G85" s="59"/>
    </row>
    <row r="86" spans="1:7" ht="30.75" thickBot="1">
      <c r="A86" s="62"/>
      <c r="B86" s="64" t="s">
        <v>239</v>
      </c>
      <c r="C86" s="59" t="s">
        <v>16</v>
      </c>
      <c r="D86" s="59"/>
      <c r="E86" s="59"/>
      <c r="F86" s="59"/>
      <c r="G86" s="59"/>
    </row>
    <row r="87" spans="1:7" ht="15.75" thickBot="1">
      <c r="A87" s="62"/>
      <c r="B87" s="64" t="s">
        <v>240</v>
      </c>
      <c r="C87" s="59" t="s">
        <v>16</v>
      </c>
      <c r="D87" s="59"/>
      <c r="E87" s="59"/>
      <c r="F87" s="59"/>
      <c r="G87" s="59"/>
    </row>
    <row r="88" spans="1:7" ht="15.75" thickBot="1">
      <c r="A88" s="62"/>
      <c r="B88" s="64" t="s">
        <v>241</v>
      </c>
      <c r="C88" s="59" t="s">
        <v>16</v>
      </c>
      <c r="D88" s="59"/>
      <c r="E88" s="59"/>
      <c r="F88" s="59"/>
      <c r="G88" s="59"/>
    </row>
    <row r="89" spans="1:7" ht="15.75" thickBot="1">
      <c r="A89" s="62"/>
      <c r="B89" s="63" t="s">
        <v>242</v>
      </c>
      <c r="C89" s="59" t="s">
        <v>16</v>
      </c>
      <c r="D89" s="59"/>
      <c r="E89" s="59"/>
      <c r="F89" s="59"/>
      <c r="G89" s="59"/>
    </row>
    <row r="90" spans="1:7" ht="15.75" thickBot="1">
      <c r="A90" s="62"/>
      <c r="B90" s="63" t="s">
        <v>243</v>
      </c>
      <c r="C90" s="59" t="s">
        <v>16</v>
      </c>
      <c r="D90" s="59"/>
      <c r="E90" s="59"/>
      <c r="F90" s="59"/>
      <c r="G90" s="59"/>
    </row>
    <row r="91" spans="1:7" ht="15.75" thickBot="1">
      <c r="A91" s="62"/>
      <c r="B91" s="63" t="s">
        <v>244</v>
      </c>
      <c r="C91" s="59" t="s">
        <v>16</v>
      </c>
      <c r="D91" s="59"/>
      <c r="E91" s="59"/>
      <c r="F91" s="59"/>
      <c r="G91" s="59"/>
    </row>
    <row r="92" spans="1:7" ht="30.75" thickBot="1">
      <c r="A92" s="62"/>
      <c r="B92" s="63" t="s">
        <v>245</v>
      </c>
      <c r="C92" s="59" t="s">
        <v>16</v>
      </c>
      <c r="D92" s="59"/>
      <c r="E92" s="59"/>
      <c r="F92" s="59"/>
      <c r="G92" s="59"/>
    </row>
    <row r="93" spans="1:7" ht="15.75" thickBot="1">
      <c r="A93" s="62"/>
      <c r="B93" s="61"/>
      <c r="C93" s="59"/>
      <c r="D93" s="59"/>
      <c r="E93" s="59"/>
      <c r="F93" s="59"/>
      <c r="G93" s="59"/>
    </row>
    <row r="94" spans="1:7" ht="29.25" thickBot="1">
      <c r="A94" s="69" t="s">
        <v>248</v>
      </c>
      <c r="B94" s="70" t="s">
        <v>255</v>
      </c>
      <c r="C94" s="71" t="s">
        <v>32</v>
      </c>
      <c r="D94" s="72">
        <f>D97+D105</f>
        <v>0</v>
      </c>
      <c r="E94" s="72">
        <f>E97+E105</f>
        <v>0</v>
      </c>
      <c r="F94" s="72">
        <f>F97+F105</f>
        <v>0</v>
      </c>
      <c r="G94" s="72">
        <f>G97+G105</f>
        <v>0</v>
      </c>
    </row>
    <row r="95" spans="1:7" ht="15.75" thickBot="1">
      <c r="A95" s="69" t="s">
        <v>260</v>
      </c>
      <c r="B95" s="70" t="s">
        <v>261</v>
      </c>
      <c r="C95" s="71" t="s">
        <v>32</v>
      </c>
      <c r="D95" s="72"/>
      <c r="E95" s="72"/>
      <c r="F95" s="72"/>
      <c r="G95" s="72"/>
    </row>
    <row r="96" spans="1:7" ht="15.75" thickBot="1">
      <c r="A96" s="62"/>
      <c r="B96" s="63" t="s">
        <v>233</v>
      </c>
      <c r="C96" s="59" t="s">
        <v>32</v>
      </c>
      <c r="D96" s="59"/>
      <c r="E96" s="59"/>
      <c r="F96" s="59"/>
      <c r="G96" s="59"/>
    </row>
    <row r="97" spans="1:7" ht="15.75" thickBot="1">
      <c r="A97" s="62"/>
      <c r="B97" s="63" t="s">
        <v>234</v>
      </c>
      <c r="C97" s="59" t="s">
        <v>32</v>
      </c>
      <c r="D97" s="59"/>
      <c r="E97" s="68"/>
      <c r="F97" s="68"/>
      <c r="G97" s="68"/>
    </row>
    <row r="98" spans="1:7" ht="15.75" thickBot="1">
      <c r="A98" s="62"/>
      <c r="B98" s="63" t="s">
        <v>235</v>
      </c>
      <c r="C98" s="59" t="s">
        <v>32</v>
      </c>
      <c r="D98" s="59"/>
      <c r="E98" s="59"/>
      <c r="F98" s="59"/>
      <c r="G98" s="59"/>
    </row>
    <row r="99" spans="1:7" ht="15.75" thickBot="1">
      <c r="A99" s="62"/>
      <c r="B99" s="63" t="s">
        <v>236</v>
      </c>
      <c r="C99" s="59" t="s">
        <v>32</v>
      </c>
      <c r="D99" s="59"/>
      <c r="E99" s="59"/>
      <c r="F99" s="59"/>
      <c r="G99" s="59"/>
    </row>
    <row r="100" spans="1:7" ht="15.75" thickBot="1">
      <c r="A100" s="62"/>
      <c r="B100" s="63" t="s">
        <v>237</v>
      </c>
      <c r="C100" s="59" t="s">
        <v>32</v>
      </c>
      <c r="D100" s="59"/>
      <c r="E100" s="59"/>
      <c r="F100" s="59"/>
      <c r="G100" s="59"/>
    </row>
    <row r="101" spans="1:7" ht="15.75" thickBot="1">
      <c r="A101" s="62"/>
      <c r="B101" s="64" t="s">
        <v>238</v>
      </c>
      <c r="C101" s="59" t="s">
        <v>32</v>
      </c>
      <c r="D101" s="59"/>
      <c r="E101" s="59"/>
      <c r="F101" s="59"/>
      <c r="G101" s="59"/>
    </row>
    <row r="102" spans="1:7" ht="30.75" thickBot="1">
      <c r="A102" s="62"/>
      <c r="B102" s="64" t="s">
        <v>239</v>
      </c>
      <c r="C102" s="59" t="s">
        <v>32</v>
      </c>
      <c r="D102" s="59"/>
      <c r="E102" s="59"/>
      <c r="F102" s="59"/>
      <c r="G102" s="59"/>
    </row>
    <row r="103" spans="1:7" ht="15.75" thickBot="1">
      <c r="A103" s="62"/>
      <c r="B103" s="64" t="s">
        <v>240</v>
      </c>
      <c r="C103" s="59" t="s">
        <v>32</v>
      </c>
      <c r="D103" s="59"/>
      <c r="E103" s="59"/>
      <c r="F103" s="59"/>
      <c r="G103" s="59"/>
    </row>
    <row r="104" spans="1:7" ht="15.75" thickBot="1">
      <c r="A104" s="62"/>
      <c r="B104" s="64" t="s">
        <v>241</v>
      </c>
      <c r="C104" s="59" t="s">
        <v>32</v>
      </c>
      <c r="D104" s="59"/>
      <c r="E104" s="59"/>
      <c r="F104" s="59"/>
      <c r="G104" s="59"/>
    </row>
    <row r="105" spans="1:7" ht="15.75" thickBot="1">
      <c r="A105" s="62"/>
      <c r="B105" s="63" t="s">
        <v>242</v>
      </c>
      <c r="C105" s="59" t="s">
        <v>32</v>
      </c>
      <c r="D105" s="68"/>
      <c r="E105" s="59"/>
      <c r="F105" s="59"/>
      <c r="G105" s="59"/>
    </row>
    <row r="106" spans="1:7" ht="15.75" thickBot="1">
      <c r="A106" s="62"/>
      <c r="B106" s="63" t="s">
        <v>243</v>
      </c>
      <c r="C106" s="59" t="s">
        <v>32</v>
      </c>
      <c r="D106" s="59"/>
      <c r="E106" s="59"/>
      <c r="F106" s="59"/>
      <c r="G106" s="59"/>
    </row>
    <row r="107" spans="1:7" ht="15.75" thickBot="1">
      <c r="A107" s="62"/>
      <c r="B107" s="63" t="s">
        <v>244</v>
      </c>
      <c r="C107" s="59" t="s">
        <v>32</v>
      </c>
      <c r="D107" s="59"/>
      <c r="E107" s="59"/>
      <c r="F107" s="59"/>
      <c r="G107" s="59"/>
    </row>
    <row r="108" spans="1:7" ht="30.75" thickBot="1">
      <c r="A108" s="62"/>
      <c r="B108" s="63" t="s">
        <v>245</v>
      </c>
      <c r="C108" s="59" t="s">
        <v>32</v>
      </c>
      <c r="D108" s="59"/>
      <c r="E108" s="59"/>
      <c r="F108" s="59"/>
      <c r="G108" s="59"/>
    </row>
    <row r="110" spans="2:6" ht="15">
      <c r="B110" s="22"/>
      <c r="C110" s="82"/>
      <c r="D110" s="171"/>
      <c r="E110" s="172"/>
      <c r="F110" s="83"/>
    </row>
    <row r="111" spans="2:6" ht="15">
      <c r="B111" s="23"/>
      <c r="C111" s="84"/>
      <c r="D111" s="225"/>
      <c r="E111" s="226"/>
      <c r="F111" s="84"/>
    </row>
    <row r="113" ht="15">
      <c r="B113" s="92"/>
    </row>
    <row r="114" ht="15">
      <c r="B114" s="92"/>
    </row>
    <row r="115" ht="15">
      <c r="B115" s="92"/>
    </row>
  </sheetData>
  <sheetProtection/>
  <mergeCells count="3">
    <mergeCell ref="A1:G2"/>
    <mergeCell ref="D110:E110"/>
    <mergeCell ref="D111:E111"/>
  </mergeCells>
  <printOptions horizontalCentered="1" verticalCentered="1"/>
  <pageMargins left="0.1968503937007874" right="0.1968503937007874" top="0" bottom="0" header="0" footer="0"/>
  <pageSetup fitToHeight="1" fitToWidth="1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28"/>
  <sheetViews>
    <sheetView zoomScaleSheetLayoutView="10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8" sqref="T18"/>
    </sheetView>
  </sheetViews>
  <sheetFormatPr defaultColWidth="9.140625" defaultRowHeight="15"/>
  <cols>
    <col min="1" max="1" width="7.8515625" style="169" customWidth="1"/>
    <col min="2" max="2" width="30.00390625" style="27" customWidth="1"/>
    <col min="3" max="3" width="12.00390625" style="12" customWidth="1"/>
    <col min="4" max="14" width="8.7109375" style="27" customWidth="1"/>
    <col min="15" max="15" width="8.7109375" style="96" customWidth="1"/>
    <col min="16" max="17" width="9.140625" style="96" customWidth="1"/>
    <col min="18" max="19" width="8.7109375" style="96" customWidth="1"/>
    <col min="20" max="16384" width="9.140625" style="27" customWidth="1"/>
  </cols>
  <sheetData>
    <row r="1" spans="14:15" ht="15">
      <c r="N1" s="247"/>
      <c r="O1" s="247"/>
    </row>
    <row r="2" spans="14:19" ht="15">
      <c r="N2" s="167"/>
      <c r="O2" s="166"/>
      <c r="R2" s="166"/>
      <c r="S2" s="166"/>
    </row>
    <row r="3" ht="15">
      <c r="B3" s="3" t="s">
        <v>326</v>
      </c>
    </row>
    <row r="4" spans="1:15" ht="15.75">
      <c r="A4" s="4"/>
      <c r="B4" s="248" t="s">
        <v>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6" spans="1:19" s="3" customFormat="1" ht="15" customHeight="1">
      <c r="A6" s="230" t="s">
        <v>0</v>
      </c>
      <c r="B6" s="233" t="s">
        <v>1</v>
      </c>
      <c r="C6" s="230" t="s">
        <v>17</v>
      </c>
      <c r="D6" s="236">
        <v>2015</v>
      </c>
      <c r="E6" s="237"/>
      <c r="F6" s="236">
        <v>2016</v>
      </c>
      <c r="G6" s="237"/>
      <c r="H6" s="236">
        <v>2017</v>
      </c>
      <c r="I6" s="237"/>
      <c r="J6" s="240" t="s">
        <v>18</v>
      </c>
      <c r="K6" s="241"/>
      <c r="L6" s="241"/>
      <c r="M6" s="249"/>
      <c r="N6" s="250"/>
      <c r="O6" s="293" t="s">
        <v>29</v>
      </c>
      <c r="P6" s="294"/>
      <c r="Q6" s="294"/>
      <c r="R6" s="295"/>
      <c r="S6" s="295"/>
    </row>
    <row r="7" spans="1:19" s="3" customFormat="1" ht="15">
      <c r="A7" s="231"/>
      <c r="B7" s="234"/>
      <c r="C7" s="231"/>
      <c r="D7" s="291"/>
      <c r="E7" s="292"/>
      <c r="F7" s="291"/>
      <c r="G7" s="292"/>
      <c r="H7" s="238"/>
      <c r="I7" s="239"/>
      <c r="J7" s="240">
        <v>2018</v>
      </c>
      <c r="K7" s="249"/>
      <c r="L7" s="250"/>
      <c r="M7" s="233">
        <v>2019</v>
      </c>
      <c r="N7" s="233">
        <v>2020</v>
      </c>
      <c r="O7" s="196">
        <v>2018</v>
      </c>
      <c r="P7" s="228"/>
      <c r="Q7" s="229"/>
      <c r="R7" s="163">
        <v>2019</v>
      </c>
      <c r="S7" s="165">
        <v>2020</v>
      </c>
    </row>
    <row r="8" spans="1:19" s="3" customFormat="1" ht="15">
      <c r="A8" s="232"/>
      <c r="B8" s="235"/>
      <c r="C8" s="232"/>
      <c r="D8" s="170" t="s">
        <v>2</v>
      </c>
      <c r="E8" s="170" t="s">
        <v>3</v>
      </c>
      <c r="F8" s="170" t="s">
        <v>2</v>
      </c>
      <c r="G8" s="170" t="s">
        <v>3</v>
      </c>
      <c r="H8" s="170" t="s">
        <v>2</v>
      </c>
      <c r="I8" s="170" t="s">
        <v>4</v>
      </c>
      <c r="J8" s="168" t="s">
        <v>22</v>
      </c>
      <c r="K8" s="168" t="s">
        <v>19</v>
      </c>
      <c r="L8" s="168" t="s">
        <v>20</v>
      </c>
      <c r="M8" s="251"/>
      <c r="N8" s="251"/>
      <c r="O8" s="162" t="s">
        <v>22</v>
      </c>
      <c r="P8" s="162" t="s">
        <v>19</v>
      </c>
      <c r="Q8" s="162" t="s">
        <v>20</v>
      </c>
      <c r="R8" s="162" t="s">
        <v>22</v>
      </c>
      <c r="S8" s="162" t="s">
        <v>22</v>
      </c>
    </row>
    <row r="9" spans="1:19" s="3" customFormat="1" ht="15">
      <c r="A9" s="1">
        <v>1</v>
      </c>
      <c r="B9" s="1">
        <v>2</v>
      </c>
      <c r="C9" s="13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02">
        <v>15</v>
      </c>
      <c r="P9" s="102">
        <v>16</v>
      </c>
      <c r="Q9" s="102">
        <v>17</v>
      </c>
      <c r="R9" s="102">
        <v>15</v>
      </c>
      <c r="S9" s="102">
        <v>15</v>
      </c>
    </row>
    <row r="10" spans="1:19" s="3" customFormat="1" ht="17.25" customHeight="1">
      <c r="A10" s="284" t="s">
        <v>75</v>
      </c>
      <c r="B10" s="285" t="s">
        <v>74</v>
      </c>
      <c r="C10" s="286" t="s">
        <v>32</v>
      </c>
      <c r="D10" s="5">
        <f>D11+D14+D21+D22+D24+D25+D26</f>
        <v>0</v>
      </c>
      <c r="E10" s="5">
        <f aca="true" t="shared" si="0" ref="E10:S10">E11+E14+E21+E22+E24+E25+E26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</row>
    <row r="11" spans="1:19" s="3" customFormat="1" ht="43.5" customHeight="1">
      <c r="A11" s="287" t="s">
        <v>76</v>
      </c>
      <c r="B11" s="288" t="s">
        <v>317</v>
      </c>
      <c r="C11" s="289" t="s">
        <v>32</v>
      </c>
      <c r="D11" s="5">
        <f>SUM(D12:D13)</f>
        <v>0</v>
      </c>
      <c r="E11" s="5">
        <f>SUM(E12:E13)</f>
        <v>0</v>
      </c>
      <c r="F11" s="5">
        <f>SUM(F12:F13)</f>
        <v>0</v>
      </c>
      <c r="G11" s="5">
        <f>SUM(G12:G13)</f>
        <v>0</v>
      </c>
      <c r="H11" s="5">
        <f>SUM(H12:H13)</f>
        <v>0</v>
      </c>
      <c r="I11" s="5">
        <f>SUM(I12:I13)</f>
        <v>0</v>
      </c>
      <c r="J11" s="5">
        <f>SUM(J12:J13)</f>
        <v>0</v>
      </c>
      <c r="K11" s="5">
        <f>SUM(K12:K13)</f>
        <v>0</v>
      </c>
      <c r="L11" s="5">
        <f>SUM(L12:L13)</f>
        <v>0</v>
      </c>
      <c r="M11" s="5">
        <f>SUM(M12:M13)</f>
        <v>0</v>
      </c>
      <c r="N11" s="5">
        <f>SUM(N12:N13)</f>
        <v>0</v>
      </c>
      <c r="O11" s="108">
        <f>SUM(O12:O13)</f>
        <v>0</v>
      </c>
      <c r="P11" s="108">
        <f>SUM(P12:P13)</f>
        <v>0</v>
      </c>
      <c r="Q11" s="108">
        <f>SUM(Q12:Q13)</f>
        <v>0</v>
      </c>
      <c r="R11" s="108">
        <f>SUM(R12:R13)</f>
        <v>0</v>
      </c>
      <c r="S11" s="108">
        <f>SUM(S12:S13)</f>
        <v>0</v>
      </c>
    </row>
    <row r="12" spans="1:19" s="3" customFormat="1" ht="20.25" customHeight="1">
      <c r="A12" s="17" t="s">
        <v>12</v>
      </c>
      <c r="B12" s="18" t="s">
        <v>77</v>
      </c>
      <c r="C12" s="289" t="s">
        <v>32</v>
      </c>
      <c r="D12" s="5"/>
      <c r="E12" s="5"/>
      <c r="F12" s="5"/>
      <c r="G12" s="5"/>
      <c r="H12" s="5"/>
      <c r="I12" s="5"/>
      <c r="J12" s="5">
        <f>K12+L12</f>
        <v>0</v>
      </c>
      <c r="K12" s="5"/>
      <c r="L12" s="5"/>
      <c r="M12" s="5"/>
      <c r="N12" s="5"/>
      <c r="O12" s="108">
        <f aca="true" t="shared" si="1" ref="O12:O19">P12+Q12</f>
        <v>0</v>
      </c>
      <c r="P12" s="108"/>
      <c r="Q12" s="108"/>
      <c r="R12" s="108"/>
      <c r="S12" s="108"/>
    </row>
    <row r="13" spans="1:19" s="3" customFormat="1" ht="30">
      <c r="A13" s="17" t="s">
        <v>52</v>
      </c>
      <c r="B13" s="18" t="s">
        <v>318</v>
      </c>
      <c r="C13" s="289" t="s">
        <v>32</v>
      </c>
      <c r="D13" s="5"/>
      <c r="E13" s="5"/>
      <c r="F13" s="5"/>
      <c r="G13" s="5"/>
      <c r="H13" s="5"/>
      <c r="I13" s="5"/>
      <c r="J13" s="5">
        <f aca="true" t="shared" si="2" ref="J13:J19">K13+L13</f>
        <v>0</v>
      </c>
      <c r="K13" s="5"/>
      <c r="L13" s="5"/>
      <c r="M13" s="5"/>
      <c r="N13" s="5"/>
      <c r="O13" s="108">
        <f t="shared" si="1"/>
        <v>0</v>
      </c>
      <c r="P13" s="108"/>
      <c r="Q13" s="108"/>
      <c r="R13" s="108"/>
      <c r="S13" s="108"/>
    </row>
    <row r="14" spans="1:19" s="3" customFormat="1" ht="15">
      <c r="A14" s="290" t="s">
        <v>78</v>
      </c>
      <c r="B14" s="19" t="s">
        <v>274</v>
      </c>
      <c r="C14" s="289" t="s">
        <v>32</v>
      </c>
      <c r="D14" s="5">
        <f>SUM(D15:D20)</f>
        <v>0</v>
      </c>
      <c r="E14" s="5">
        <f>SUM(E15:E20)</f>
        <v>0</v>
      </c>
      <c r="F14" s="5">
        <f>SUM(F15:F20)</f>
        <v>0</v>
      </c>
      <c r="G14" s="5">
        <f>SUM(G15:G20)</f>
        <v>0</v>
      </c>
      <c r="H14" s="5">
        <f>SUM(H15:H20)</f>
        <v>0</v>
      </c>
      <c r="I14" s="5">
        <f>SUM(I15:I20)</f>
        <v>0</v>
      </c>
      <c r="J14" s="5">
        <f>SUM(J15:J20)</f>
        <v>0</v>
      </c>
      <c r="K14" s="5">
        <f>SUM(K15:K20)</f>
        <v>0</v>
      </c>
      <c r="L14" s="5">
        <f>SUM(L15:L20)</f>
        <v>0</v>
      </c>
      <c r="M14" s="5">
        <f>SUM(M15:M20)</f>
        <v>0</v>
      </c>
      <c r="N14" s="5">
        <f>SUM(N15:N20)</f>
        <v>0</v>
      </c>
      <c r="O14" s="108">
        <f>SUM(O15:O20)</f>
        <v>0</v>
      </c>
      <c r="P14" s="108">
        <f>SUM(P15:P20)</f>
        <v>0</v>
      </c>
      <c r="Q14" s="108">
        <f>SUM(Q15:Q20)</f>
        <v>0</v>
      </c>
      <c r="R14" s="108">
        <f>SUM(R15:R20)</f>
        <v>0</v>
      </c>
      <c r="S14" s="108">
        <f>SUM(S15:S20)</f>
        <v>0</v>
      </c>
    </row>
    <row r="15" spans="1:19" s="3" customFormat="1" ht="15">
      <c r="A15" s="17" t="s">
        <v>14</v>
      </c>
      <c r="B15" s="18" t="s">
        <v>79</v>
      </c>
      <c r="C15" s="289" t="s">
        <v>32</v>
      </c>
      <c r="D15" s="5"/>
      <c r="E15" s="5"/>
      <c r="F15" s="5"/>
      <c r="G15" s="5"/>
      <c r="H15" s="5"/>
      <c r="I15" s="5"/>
      <c r="J15" s="5">
        <f t="shared" si="2"/>
        <v>0</v>
      </c>
      <c r="K15" s="5"/>
      <c r="L15" s="5"/>
      <c r="M15" s="5"/>
      <c r="N15" s="5"/>
      <c r="O15" s="108">
        <f t="shared" si="1"/>
        <v>0</v>
      </c>
      <c r="P15" s="108"/>
      <c r="Q15" s="108"/>
      <c r="R15" s="108"/>
      <c r="S15" s="108"/>
    </row>
    <row r="16" spans="1:19" s="3" customFormat="1" ht="30">
      <c r="A16" s="17" t="s">
        <v>15</v>
      </c>
      <c r="B16" s="18" t="s">
        <v>80</v>
      </c>
      <c r="C16" s="289" t="s">
        <v>32</v>
      </c>
      <c r="D16" s="5"/>
      <c r="E16" s="5"/>
      <c r="F16" s="5"/>
      <c r="G16" s="5"/>
      <c r="H16" s="5"/>
      <c r="I16" s="5"/>
      <c r="J16" s="5">
        <f t="shared" si="2"/>
        <v>0</v>
      </c>
      <c r="K16" s="5"/>
      <c r="L16" s="5"/>
      <c r="M16" s="5"/>
      <c r="N16" s="5"/>
      <c r="O16" s="108">
        <f t="shared" si="1"/>
        <v>0</v>
      </c>
      <c r="P16" s="108"/>
      <c r="Q16" s="108"/>
      <c r="R16" s="108"/>
      <c r="S16" s="108"/>
    </row>
    <row r="17" spans="1:19" s="3" customFormat="1" ht="30">
      <c r="A17" s="17" t="s">
        <v>26</v>
      </c>
      <c r="B17" s="18" t="s">
        <v>81</v>
      </c>
      <c r="C17" s="289" t="s">
        <v>32</v>
      </c>
      <c r="D17" s="5"/>
      <c r="E17" s="5"/>
      <c r="F17" s="5"/>
      <c r="G17" s="5"/>
      <c r="H17" s="5"/>
      <c r="I17" s="5"/>
      <c r="J17" s="5">
        <f t="shared" si="2"/>
        <v>0</v>
      </c>
      <c r="K17" s="5"/>
      <c r="L17" s="5"/>
      <c r="M17" s="5"/>
      <c r="N17" s="5"/>
      <c r="O17" s="108">
        <f t="shared" si="1"/>
        <v>0</v>
      </c>
      <c r="P17" s="108"/>
      <c r="Q17" s="108"/>
      <c r="R17" s="108"/>
      <c r="S17" s="108"/>
    </row>
    <row r="18" spans="1:19" s="3" customFormat="1" ht="15">
      <c r="A18" s="17" t="s">
        <v>27</v>
      </c>
      <c r="B18" s="18" t="s">
        <v>82</v>
      </c>
      <c r="C18" s="289" t="s">
        <v>32</v>
      </c>
      <c r="D18" s="5"/>
      <c r="E18" s="5"/>
      <c r="F18" s="5"/>
      <c r="G18" s="5"/>
      <c r="H18" s="5"/>
      <c r="I18" s="5"/>
      <c r="J18" s="5">
        <f t="shared" si="2"/>
        <v>0</v>
      </c>
      <c r="K18" s="5"/>
      <c r="L18" s="5"/>
      <c r="M18" s="5"/>
      <c r="N18" s="5"/>
      <c r="O18" s="108">
        <f t="shared" si="1"/>
        <v>0</v>
      </c>
      <c r="P18" s="108"/>
      <c r="Q18" s="108"/>
      <c r="R18" s="108"/>
      <c r="S18" s="108"/>
    </row>
    <row r="19" spans="1:19" s="3" customFormat="1" ht="45">
      <c r="A19" s="17" t="s">
        <v>28</v>
      </c>
      <c r="B19" s="18" t="s">
        <v>320</v>
      </c>
      <c r="C19" s="289"/>
      <c r="D19" s="5"/>
      <c r="E19" s="5"/>
      <c r="F19" s="5"/>
      <c r="G19" s="5"/>
      <c r="H19" s="5"/>
      <c r="I19" s="5"/>
      <c r="J19" s="5">
        <f t="shared" si="2"/>
        <v>0</v>
      </c>
      <c r="K19" s="5"/>
      <c r="L19" s="5"/>
      <c r="M19" s="5"/>
      <c r="N19" s="5"/>
      <c r="O19" s="108">
        <f t="shared" si="1"/>
        <v>0</v>
      </c>
      <c r="P19" s="108"/>
      <c r="Q19" s="108"/>
      <c r="R19" s="108"/>
      <c r="S19" s="108"/>
    </row>
    <row r="20" spans="1:19" s="3" customFormat="1" ht="15">
      <c r="A20" s="17" t="s">
        <v>319</v>
      </c>
      <c r="B20" s="18" t="s">
        <v>83</v>
      </c>
      <c r="C20" s="289" t="s">
        <v>32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07"/>
      <c r="P20" s="108"/>
      <c r="Q20" s="107"/>
      <c r="R20" s="107"/>
      <c r="S20" s="107"/>
    </row>
    <row r="21" spans="1:19" s="3" customFormat="1" ht="30.75" customHeight="1">
      <c r="A21" s="290" t="s">
        <v>84</v>
      </c>
      <c r="B21" s="19" t="s">
        <v>273</v>
      </c>
      <c r="C21" s="289" t="s">
        <v>32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7"/>
      <c r="P21" s="107"/>
      <c r="Q21" s="107"/>
      <c r="R21" s="107"/>
      <c r="S21" s="107"/>
    </row>
    <row r="22" spans="1:19" s="3" customFormat="1" ht="43.5" customHeight="1">
      <c r="A22" s="290" t="s">
        <v>85</v>
      </c>
      <c r="B22" s="19" t="s">
        <v>321</v>
      </c>
      <c r="C22" s="289" t="s">
        <v>32</v>
      </c>
      <c r="D22" s="5">
        <f>D23</f>
        <v>0</v>
      </c>
      <c r="E22" s="5">
        <f aca="true" t="shared" si="3" ref="E22:S22">E23</f>
        <v>0</v>
      </c>
      <c r="F22" s="5">
        <f t="shared" si="3"/>
        <v>0</v>
      </c>
      <c r="G22" s="5">
        <f t="shared" si="3"/>
        <v>0</v>
      </c>
      <c r="H22" s="5">
        <f t="shared" si="3"/>
        <v>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 t="shared" si="3"/>
        <v>0</v>
      </c>
      <c r="P22" s="5">
        <f t="shared" si="3"/>
        <v>0</v>
      </c>
      <c r="Q22" s="5">
        <f t="shared" si="3"/>
        <v>0</v>
      </c>
      <c r="R22" s="5">
        <f t="shared" si="3"/>
        <v>0</v>
      </c>
      <c r="S22" s="5">
        <f t="shared" si="3"/>
        <v>0</v>
      </c>
    </row>
    <row r="23" spans="1:19" s="3" customFormat="1" ht="30">
      <c r="A23" s="17" t="s">
        <v>322</v>
      </c>
      <c r="B23" s="18" t="s">
        <v>323</v>
      </c>
      <c r="C23" s="289" t="s">
        <v>32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08"/>
      <c r="P23" s="108"/>
      <c r="Q23" s="108"/>
      <c r="R23" s="108"/>
      <c r="S23" s="108"/>
    </row>
    <row r="24" spans="1:19" s="3" customFormat="1" ht="15">
      <c r="A24" s="290" t="s">
        <v>86</v>
      </c>
      <c r="B24" s="19" t="s">
        <v>324</v>
      </c>
      <c r="C24" s="289" t="s">
        <v>32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08"/>
      <c r="P24" s="108"/>
      <c r="Q24" s="108"/>
      <c r="R24" s="108"/>
      <c r="S24" s="108"/>
    </row>
    <row r="25" spans="1:19" s="3" customFormat="1" ht="42.75">
      <c r="A25" s="290" t="s">
        <v>87</v>
      </c>
      <c r="B25" s="19" t="s">
        <v>325</v>
      </c>
      <c r="C25" s="289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08"/>
      <c r="P25" s="108"/>
      <c r="Q25" s="108"/>
      <c r="R25" s="108"/>
      <c r="S25" s="108"/>
    </row>
    <row r="26" spans="1:19" s="3" customFormat="1" ht="29.25" customHeight="1">
      <c r="A26" s="290" t="s">
        <v>259</v>
      </c>
      <c r="B26" s="19" t="s">
        <v>88</v>
      </c>
      <c r="C26" s="289" t="s">
        <v>32</v>
      </c>
      <c r="D26" s="5">
        <f>D27+D28</f>
        <v>0</v>
      </c>
      <c r="E26" s="5">
        <f aca="true" t="shared" si="4" ref="E26:S26">E27+E28</f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108">
        <f t="shared" si="4"/>
        <v>0</v>
      </c>
      <c r="P26" s="108">
        <f t="shared" si="4"/>
        <v>0</v>
      </c>
      <c r="Q26" s="108">
        <f t="shared" si="4"/>
        <v>0</v>
      </c>
      <c r="R26" s="108">
        <f t="shared" si="4"/>
        <v>0</v>
      </c>
      <c r="S26" s="108">
        <f t="shared" si="4"/>
        <v>0</v>
      </c>
    </row>
    <row r="27" spans="1:19" s="3" customFormat="1" ht="15">
      <c r="A27" s="17" t="s">
        <v>327</v>
      </c>
      <c r="B27" s="18" t="s">
        <v>89</v>
      </c>
      <c r="C27" s="289" t="s">
        <v>32</v>
      </c>
      <c r="D27" s="5"/>
      <c r="E27" s="5"/>
      <c r="F27" s="5"/>
      <c r="G27" s="5"/>
      <c r="H27" s="5"/>
      <c r="I27" s="5"/>
      <c r="J27" s="5">
        <f>K27+L27</f>
        <v>0</v>
      </c>
      <c r="K27" s="5"/>
      <c r="L27" s="5"/>
      <c r="M27" s="5"/>
      <c r="N27" s="5"/>
      <c r="O27" s="108">
        <f>P27+Q27</f>
        <v>0</v>
      </c>
      <c r="P27" s="108"/>
      <c r="Q27" s="108"/>
      <c r="R27" s="108"/>
      <c r="S27" s="108"/>
    </row>
    <row r="28" spans="1:19" s="3" customFormat="1" ht="30">
      <c r="A28" s="17" t="s">
        <v>328</v>
      </c>
      <c r="B28" s="18" t="s">
        <v>90</v>
      </c>
      <c r="C28" s="289" t="s">
        <v>32</v>
      </c>
      <c r="D28" s="5"/>
      <c r="E28" s="5"/>
      <c r="F28" s="5"/>
      <c r="G28" s="5"/>
      <c r="H28" s="5"/>
      <c r="I28" s="5"/>
      <c r="J28" s="5">
        <f>K28+L28</f>
        <v>0</v>
      </c>
      <c r="K28" s="5"/>
      <c r="L28" s="5"/>
      <c r="M28" s="5"/>
      <c r="N28" s="5"/>
      <c r="O28" s="108">
        <f>P28+Q28</f>
        <v>0</v>
      </c>
      <c r="P28" s="108"/>
      <c r="Q28" s="108"/>
      <c r="R28" s="108"/>
      <c r="S28" s="108"/>
    </row>
  </sheetData>
  <sheetProtection/>
  <mergeCells count="14">
    <mergeCell ref="M7:M8"/>
    <mergeCell ref="N7:N8"/>
    <mergeCell ref="O7:Q7"/>
    <mergeCell ref="N1:O1"/>
    <mergeCell ref="B4:O4"/>
    <mergeCell ref="H6:I7"/>
    <mergeCell ref="J6:N6"/>
    <mergeCell ref="O6:S6"/>
    <mergeCell ref="J7:L7"/>
    <mergeCell ref="A6:A8"/>
    <mergeCell ref="B6:B8"/>
    <mergeCell ref="F6:G7"/>
    <mergeCell ref="D6:E7"/>
    <mergeCell ref="C6:C8"/>
  </mergeCells>
  <printOptions horizontalCentered="1" verticalCentered="1"/>
  <pageMargins left="0.1968503937007874" right="0.1968503937007874" top="0" bottom="0" header="0" footer="0"/>
  <pageSetup fitToWidth="0" fitToHeight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25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5.421875" style="0" customWidth="1"/>
    <col min="2" max="2" width="19.8515625" style="14" customWidth="1"/>
    <col min="3" max="3" width="12.421875" style="12" customWidth="1"/>
    <col min="4" max="4" width="9.00390625" style="0" customWidth="1"/>
    <col min="5" max="7" width="8.8515625" style="0" customWidth="1"/>
    <col min="8" max="8" width="9.140625" style="0" customWidth="1"/>
    <col min="9" max="10" width="8.8515625" style="0" customWidth="1"/>
  </cols>
  <sheetData>
    <row r="1" spans="1:17" ht="15">
      <c r="A1" s="2"/>
      <c r="B1"/>
      <c r="P1" s="247" t="s">
        <v>209</v>
      </c>
      <c r="Q1" s="247"/>
    </row>
    <row r="2" spans="1:17" ht="6" customHeight="1">
      <c r="A2" s="2"/>
      <c r="B2"/>
      <c r="Q2" s="8"/>
    </row>
    <row r="3" spans="1:17" ht="15">
      <c r="A3" s="2"/>
      <c r="B3"/>
      <c r="Q3" s="8"/>
    </row>
    <row r="4" spans="1:17" ht="1.5" customHeight="1">
      <c r="A4" s="2"/>
      <c r="B4"/>
      <c r="Q4" s="8"/>
    </row>
    <row r="5" spans="1:2" ht="15">
      <c r="A5" s="2"/>
      <c r="B5" s="3" t="s">
        <v>21</v>
      </c>
    </row>
    <row r="6" spans="1:9" ht="15.75">
      <c r="A6" s="4"/>
      <c r="B6" s="248" t="s">
        <v>189</v>
      </c>
      <c r="C6" s="248"/>
      <c r="D6" s="248"/>
      <c r="E6" s="248"/>
      <c r="F6" s="248"/>
      <c r="G6" s="248"/>
      <c r="H6" s="248"/>
      <c r="I6" s="248"/>
    </row>
    <row r="8" spans="1:17" ht="15" customHeight="1">
      <c r="A8" s="230" t="s">
        <v>0</v>
      </c>
      <c r="B8" s="233" t="s">
        <v>1</v>
      </c>
      <c r="C8" s="230" t="s">
        <v>17</v>
      </c>
      <c r="D8" s="236">
        <v>2016</v>
      </c>
      <c r="E8" s="237"/>
      <c r="F8" s="236">
        <v>2017</v>
      </c>
      <c r="G8" s="237"/>
      <c r="H8" s="240" t="s">
        <v>18</v>
      </c>
      <c r="I8" s="241"/>
      <c r="J8" s="241"/>
      <c r="K8" s="241"/>
      <c r="L8" s="242"/>
      <c r="M8" s="240" t="s">
        <v>29</v>
      </c>
      <c r="N8" s="241"/>
      <c r="O8" s="241"/>
      <c r="P8" s="241"/>
      <c r="Q8" s="242"/>
    </row>
    <row r="9" spans="1:17" ht="15">
      <c r="A9" s="231"/>
      <c r="B9" s="234"/>
      <c r="C9" s="231"/>
      <c r="D9" s="238"/>
      <c r="E9" s="239"/>
      <c r="F9" s="238"/>
      <c r="G9" s="239"/>
      <c r="H9" s="240">
        <v>2018</v>
      </c>
      <c r="I9" s="241"/>
      <c r="J9" s="242"/>
      <c r="K9" s="233">
        <v>2019</v>
      </c>
      <c r="L9" s="233">
        <v>2020</v>
      </c>
      <c r="M9" s="240">
        <v>2018</v>
      </c>
      <c r="N9" s="241"/>
      <c r="O9" s="242"/>
      <c r="P9" s="233">
        <v>2019</v>
      </c>
      <c r="Q9" s="233">
        <v>2020</v>
      </c>
    </row>
    <row r="10" spans="1:17" ht="15">
      <c r="A10" s="232"/>
      <c r="B10" s="235"/>
      <c r="C10" s="232"/>
      <c r="D10" s="9" t="s">
        <v>2</v>
      </c>
      <c r="E10" s="20" t="s">
        <v>3</v>
      </c>
      <c r="F10" s="20" t="s">
        <v>2</v>
      </c>
      <c r="G10" s="20" t="s">
        <v>3</v>
      </c>
      <c r="H10" s="10" t="s">
        <v>22</v>
      </c>
      <c r="I10" s="10" t="s">
        <v>19</v>
      </c>
      <c r="J10" s="10" t="s">
        <v>20</v>
      </c>
      <c r="K10" s="235"/>
      <c r="L10" s="235"/>
      <c r="M10" s="21" t="s">
        <v>22</v>
      </c>
      <c r="N10" s="21" t="s">
        <v>19</v>
      </c>
      <c r="O10" s="21" t="s">
        <v>20</v>
      </c>
      <c r="P10" s="235"/>
      <c r="Q10" s="235"/>
    </row>
    <row r="11" spans="1:17" ht="15">
      <c r="A11" s="1">
        <v>1</v>
      </c>
      <c r="B11" s="1">
        <v>2</v>
      </c>
      <c r="C11" s="13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17" ht="15">
      <c r="A12" s="6" t="s">
        <v>91</v>
      </c>
      <c r="B12" s="15" t="s">
        <v>92</v>
      </c>
      <c r="C12" s="16"/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5"/>
      <c r="Q12" s="5"/>
    </row>
    <row r="13" spans="1:17" ht="30">
      <c r="A13" s="6">
        <v>1</v>
      </c>
      <c r="B13" s="15" t="s">
        <v>93</v>
      </c>
      <c r="C13" s="16" t="s">
        <v>94</v>
      </c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5"/>
      <c r="Q13" s="5"/>
    </row>
    <row r="14" spans="1:17" ht="15">
      <c r="A14" s="6">
        <v>2</v>
      </c>
      <c r="B14" s="15" t="s">
        <v>95</v>
      </c>
      <c r="C14" s="16" t="s">
        <v>96</v>
      </c>
      <c r="D14" s="5"/>
      <c r="E14" s="5"/>
      <c r="F14" s="5"/>
      <c r="G14" s="5"/>
      <c r="H14" s="5"/>
      <c r="I14" s="5"/>
      <c r="J14" s="7"/>
      <c r="K14" s="7"/>
      <c r="L14" s="7"/>
      <c r="M14" s="7"/>
      <c r="N14" s="7"/>
      <c r="O14" s="7"/>
      <c r="P14" s="5"/>
      <c r="Q14" s="5"/>
    </row>
    <row r="15" spans="1:17" ht="15">
      <c r="A15" s="6">
        <v>3</v>
      </c>
      <c r="B15" s="15" t="s">
        <v>97</v>
      </c>
      <c r="C15" s="16" t="s">
        <v>98</v>
      </c>
      <c r="D15" s="5"/>
      <c r="E15" s="5"/>
      <c r="F15" s="5"/>
      <c r="G15" s="5"/>
      <c r="H15" s="5"/>
      <c r="I15" s="5"/>
      <c r="J15" s="7"/>
      <c r="K15" s="7"/>
      <c r="L15" s="7"/>
      <c r="M15" s="7"/>
      <c r="N15" s="7"/>
      <c r="O15" s="7"/>
      <c r="P15" s="5"/>
      <c r="Q15" s="5"/>
    </row>
    <row r="16" spans="1:17" ht="30">
      <c r="A16" s="6">
        <v>4</v>
      </c>
      <c r="B16" s="15" t="s">
        <v>99</v>
      </c>
      <c r="C16" s="16" t="s">
        <v>100</v>
      </c>
      <c r="D16" s="5"/>
      <c r="E16" s="5"/>
      <c r="F16" s="5"/>
      <c r="G16" s="5"/>
      <c r="H16" s="5"/>
      <c r="I16" s="5"/>
      <c r="J16" s="7"/>
      <c r="K16" s="7"/>
      <c r="L16" s="7"/>
      <c r="M16" s="7"/>
      <c r="N16" s="7"/>
      <c r="O16" s="7"/>
      <c r="P16" s="5"/>
      <c r="Q16" s="5"/>
    </row>
    <row r="17" spans="1:17" ht="30">
      <c r="A17" s="6">
        <v>5</v>
      </c>
      <c r="B17" s="15" t="s">
        <v>101</v>
      </c>
      <c r="C17" s="16" t="s">
        <v>32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0">
      <c r="A18" s="6">
        <v>6</v>
      </c>
      <c r="B18" s="15" t="s">
        <v>102</v>
      </c>
      <c r="C18" s="16" t="s">
        <v>32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0">
      <c r="A19" s="6">
        <v>7</v>
      </c>
      <c r="B19" s="15" t="s">
        <v>103</v>
      </c>
      <c r="C19" s="16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6" t="s">
        <v>104</v>
      </c>
      <c r="B20" s="15" t="s">
        <v>92</v>
      </c>
      <c r="C20" s="16"/>
      <c r="D20" s="5"/>
      <c r="E20" s="5"/>
      <c r="F20" s="5"/>
      <c r="G20" s="5"/>
      <c r="H20" s="5"/>
      <c r="I20" s="5"/>
      <c r="J20" s="7"/>
      <c r="K20" s="7"/>
      <c r="L20" s="7"/>
      <c r="M20" s="7"/>
      <c r="N20" s="7"/>
      <c r="O20" s="7"/>
      <c r="P20" s="5"/>
      <c r="Q20" s="5"/>
    </row>
    <row r="21" spans="1:17" ht="15">
      <c r="A21" s="6" t="s">
        <v>105</v>
      </c>
      <c r="B21" s="15" t="s">
        <v>92</v>
      </c>
      <c r="C21" s="16"/>
      <c r="D21" s="5"/>
      <c r="E21" s="5"/>
      <c r="F21" s="5"/>
      <c r="G21" s="5"/>
      <c r="H21" s="5"/>
      <c r="I21" s="5"/>
      <c r="J21" s="7"/>
      <c r="K21" s="7"/>
      <c r="L21" s="7"/>
      <c r="M21" s="7"/>
      <c r="N21" s="7"/>
      <c r="O21" s="7"/>
      <c r="P21" s="5"/>
      <c r="Q21" s="5"/>
    </row>
    <row r="22" spans="1:9" ht="38.25" customHeight="1">
      <c r="A22" s="3"/>
      <c r="B22" s="243"/>
      <c r="C22" s="244"/>
      <c r="D22" s="244"/>
      <c r="E22" s="3"/>
      <c r="F22" s="3"/>
      <c r="G22" s="3"/>
      <c r="H22" s="3"/>
      <c r="I22" s="3"/>
    </row>
    <row r="23" ht="9" customHeight="1"/>
    <row r="24" spans="2:13" ht="15">
      <c r="B24" s="22"/>
      <c r="C24" s="25"/>
      <c r="D24" s="245"/>
      <c r="E24" s="246"/>
      <c r="F24" s="245"/>
      <c r="G24" s="227"/>
      <c r="M24" t="s">
        <v>106</v>
      </c>
    </row>
    <row r="25" spans="2:7" ht="15">
      <c r="B25" s="23"/>
      <c r="C25" s="24"/>
      <c r="D25" s="225"/>
      <c r="E25" s="226"/>
      <c r="F25" s="225"/>
      <c r="G25" s="227"/>
    </row>
  </sheetData>
  <sheetProtection/>
  <mergeCells count="20">
    <mergeCell ref="P1:Q1"/>
    <mergeCell ref="M8:Q8"/>
    <mergeCell ref="B6:I6"/>
    <mergeCell ref="H8:L8"/>
    <mergeCell ref="H9:J9"/>
    <mergeCell ref="K9:K10"/>
    <mergeCell ref="L9:L10"/>
    <mergeCell ref="F8:G9"/>
    <mergeCell ref="D24:E24"/>
    <mergeCell ref="F24:G24"/>
    <mergeCell ref="D25:E25"/>
    <mergeCell ref="F25:G25"/>
    <mergeCell ref="P9:P10"/>
    <mergeCell ref="Q9:Q10"/>
    <mergeCell ref="A8:A10"/>
    <mergeCell ref="B8:B10"/>
    <mergeCell ref="C8:C10"/>
    <mergeCell ref="D8:E9"/>
    <mergeCell ref="M9:O9"/>
    <mergeCell ref="B22:D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Ирина Владиславовна</dc:creator>
  <cp:keywords/>
  <dc:description/>
  <cp:lastModifiedBy>Оськина Надежда Георгиевна</cp:lastModifiedBy>
  <cp:lastPrinted>2016-12-02T02:27:06Z</cp:lastPrinted>
  <dcterms:created xsi:type="dcterms:W3CDTF">2014-04-04T02:40:23Z</dcterms:created>
  <dcterms:modified xsi:type="dcterms:W3CDTF">2017-08-10T04:12:37Z</dcterms:modified>
  <cp:category/>
  <cp:version/>
  <cp:contentType/>
  <cp:contentStatus/>
</cp:coreProperties>
</file>