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ТКО\"/>
    </mc:Choice>
  </mc:AlternateContent>
  <bookViews>
    <workbookView xWindow="0" yWindow="0" windowWidth="25200" windowHeight="10785" tabRatio="857" activeTab="3"/>
  </bookViews>
  <sheets>
    <sheet name="сведения об оборуд" sheetId="11" r:id="rId1"/>
    <sheet name="прил 2 Объем" sheetId="4" r:id="rId2"/>
    <sheet name="прил 3" sheetId="5" r:id="rId3"/>
    <sheet name="Расчет тарифов" sheetId="6" r:id="rId4"/>
    <sheet name="прил5оплата труда" sheetId="7" r:id="rId5"/>
    <sheet name="Амортизация" sheetId="12" r:id="rId6"/>
    <sheet name="энергетические расходы" sheetId="13" r:id="rId7"/>
    <sheet name="сырье и материалы" sheetId="14" r:id="rId8"/>
  </sheets>
  <externalReferences>
    <externalReference r:id="rId9"/>
    <externalReference r:id="rId10"/>
    <externalReference r:id="rId11"/>
    <externalReference r:id="rId12"/>
  </externalReferences>
  <definedNames>
    <definedName name="event">[1]TEHSHEET!$Q$2:$Q$5</definedName>
    <definedName name="fil">[2]Справочники!$H$15</definedName>
    <definedName name="god">[1]Титульный!$F$9</definedName>
    <definedName name="inn">[2]Справочники!$G$13</definedName>
    <definedName name="kpp">[2]Справочники!$H$13</definedName>
    <definedName name="MO_LIST1">[1]REESTR!$X$2:$X$240</definedName>
    <definedName name="mo_n">[2]Справочники!$F$10</definedName>
    <definedName name="mo_name">[1]Титульный!$G$32</definedName>
    <definedName name="oktmo_n">[2]Справочники!$H$10</definedName>
    <definedName name="org">[1]Титульный!$F$13</definedName>
    <definedName name="org_n">[2]Справочники!$F$13</definedName>
    <definedName name="vprod">[2]Справочники!$E$15</definedName>
    <definedName name="иии">[3]Титульный!$F$9</definedName>
    <definedName name="_xlnm.Print_Area" localSheetId="1">'прил 2 Объем'!$A$1:$L$33</definedName>
    <definedName name="_xlnm.Print_Area" localSheetId="2">'прил 3'!$A$1:$K$33</definedName>
    <definedName name="_xlnm.Print_Area" localSheetId="4">'прил5оплата труда'!$A$1:$H$99</definedName>
    <definedName name="_xlnm.Print_Area" localSheetId="3">'Расчет тарифов'!$A$1:$E$55</definedName>
    <definedName name="_xlnm.Print_Area" localSheetId="0">'сведения об оборуд'!$A$1:$Q$34</definedName>
  </definedNames>
  <calcPr calcId="152511"/>
</workbook>
</file>

<file path=xl/calcChain.xml><?xml version="1.0" encoding="utf-8"?>
<calcChain xmlns="http://schemas.openxmlformats.org/spreadsheetml/2006/main">
  <c r="K15" i="14" l="1"/>
  <c r="L15" i="14"/>
  <c r="M15" i="14"/>
  <c r="F15" i="14"/>
  <c r="D15" i="14"/>
  <c r="E15" i="14"/>
  <c r="I15" i="13"/>
  <c r="G15" i="13"/>
  <c r="E15" i="13"/>
  <c r="J15" i="13"/>
  <c r="H15" i="13"/>
  <c r="F15" i="13"/>
  <c r="D15" i="13"/>
  <c r="E20" i="6"/>
  <c r="D20" i="6"/>
  <c r="D16" i="6"/>
  <c r="E16" i="6"/>
  <c r="H15" i="14" l="1"/>
  <c r="G15" i="14"/>
  <c r="I15" i="14"/>
  <c r="K15" i="13"/>
  <c r="L15" i="13"/>
  <c r="E43" i="7"/>
  <c r="H41" i="7"/>
  <c r="H43" i="7" s="1"/>
  <c r="G41" i="7"/>
  <c r="G43" i="7" s="1"/>
  <c r="F41" i="7"/>
  <c r="F43" i="7" s="1"/>
  <c r="E41" i="7"/>
  <c r="D41" i="7"/>
  <c r="D43" i="7" s="1"/>
  <c r="J15" i="14" l="1"/>
  <c r="D47" i="7"/>
  <c r="H47" i="7"/>
  <c r="H50" i="7" s="1"/>
  <c r="E55" i="7"/>
  <c r="F50" i="7"/>
  <c r="F47" i="7"/>
  <c r="G47" i="7"/>
  <c r="E56" i="7"/>
  <c r="E57" i="7" s="1"/>
  <c r="E62" i="7" s="1"/>
  <c r="E47" i="7"/>
  <c r="E50" i="7"/>
  <c r="D96" i="12"/>
  <c r="D97" i="12" s="1"/>
  <c r="H56" i="7" l="1"/>
  <c r="H57" i="7" s="1"/>
  <c r="H62" i="7" s="1"/>
  <c r="H55" i="7"/>
  <c r="F56" i="7"/>
  <c r="F57" i="7" s="1"/>
  <c r="F62" i="7" s="1"/>
  <c r="G50" i="7"/>
  <c r="G55" i="7" s="1"/>
  <c r="F55" i="7"/>
  <c r="D50" i="7"/>
  <c r="G96" i="12"/>
  <c r="G97" i="12" s="1"/>
  <c r="F96" i="12"/>
  <c r="F97" i="12" s="1"/>
  <c r="E96" i="12"/>
  <c r="E97" i="12" s="1"/>
  <c r="G29" i="7"/>
  <c r="G69" i="7"/>
  <c r="G71" i="7" s="1"/>
  <c r="G28" i="7"/>
  <c r="H29" i="7"/>
  <c r="G34" i="7"/>
  <c r="G13" i="7"/>
  <c r="G15" i="7" s="1"/>
  <c r="G56" i="7" l="1"/>
  <c r="G57" i="7" s="1"/>
  <c r="G62" i="7" s="1"/>
  <c r="D55" i="7"/>
  <c r="D56" i="7" s="1"/>
  <c r="D57" i="7" s="1"/>
  <c r="D62" i="7" s="1"/>
  <c r="G75" i="7"/>
  <c r="G78" i="7" s="1"/>
  <c r="G19" i="7"/>
  <c r="G83" i="7" l="1"/>
  <c r="G84" i="7" s="1"/>
  <c r="G85" i="7" s="1"/>
  <c r="G90" i="7" s="1"/>
  <c r="G22" i="7"/>
  <c r="G25" i="7" s="1"/>
  <c r="G27" i="7" l="1"/>
  <c r="H69" i="7" l="1"/>
  <c r="H71" i="7" s="1"/>
  <c r="F69" i="7"/>
  <c r="F71" i="7" s="1"/>
  <c r="E69" i="7"/>
  <c r="E71" i="7" s="1"/>
  <c r="D69" i="7"/>
  <c r="D71" i="7" s="1"/>
  <c r="E13" i="7"/>
  <c r="E15" i="7" s="1"/>
  <c r="D13" i="7"/>
  <c r="D15" i="7" s="1"/>
  <c r="D19" i="7" s="1"/>
  <c r="H13" i="7"/>
  <c r="H15" i="7" s="1"/>
  <c r="H19" i="7" s="1"/>
  <c r="F13" i="7"/>
  <c r="F15" i="7" s="1"/>
  <c r="F19" i="7" s="1"/>
  <c r="E33" i="6"/>
  <c r="D33" i="6"/>
  <c r="A1" i="11"/>
  <c r="B1" i="11"/>
  <c r="C1" i="11"/>
  <c r="A2" i="11"/>
  <c r="B2" i="11"/>
  <c r="E2" i="11"/>
  <c r="F2" i="11"/>
  <c r="G2" i="11"/>
  <c r="H2" i="11"/>
  <c r="I2" i="11"/>
  <c r="L2" i="11"/>
  <c r="M2" i="11"/>
  <c r="N2" i="11"/>
  <c r="A3" i="11"/>
  <c r="B3" i="11"/>
  <c r="A4" i="11"/>
  <c r="B4" i="11"/>
  <c r="F22" i="7" l="1"/>
  <c r="H22" i="7"/>
  <c r="D22" i="7"/>
  <c r="D25" i="7" s="1"/>
  <c r="E19" i="7"/>
  <c r="D75" i="7"/>
  <c r="D78" i="7" s="1"/>
  <c r="E75" i="7"/>
  <c r="E78" i="7" s="1"/>
  <c r="F75" i="7"/>
  <c r="H75" i="7"/>
  <c r="H78" i="7" s="1"/>
  <c r="F27" i="7" l="1"/>
  <c r="F28" i="7" s="1"/>
  <c r="F29" i="7" s="1"/>
  <c r="F25" i="7"/>
  <c r="H27" i="7"/>
  <c r="H28" i="7" s="1"/>
  <c r="H25" i="7"/>
  <c r="D83" i="7"/>
  <c r="D84" i="7" s="1"/>
  <c r="D85" i="7" s="1"/>
  <c r="D90" i="7" s="1"/>
  <c r="D27" i="7"/>
  <c r="D28" i="7" s="1"/>
  <c r="D29" i="7" s="1"/>
  <c r="H34" i="7"/>
  <c r="H83" i="7"/>
  <c r="H84" i="7" s="1"/>
  <c r="H85" i="7" s="1"/>
  <c r="H90" i="7" s="1"/>
  <c r="E22" i="7"/>
  <c r="E25" i="7" s="1"/>
  <c r="F78" i="7"/>
  <c r="F83" i="7" s="1"/>
  <c r="E83" i="7"/>
  <c r="E84" i="7" s="1"/>
  <c r="E85" i="7" s="1"/>
  <c r="E90" i="7" l="1"/>
  <c r="F34" i="7"/>
  <c r="D34" i="7"/>
  <c r="E27" i="7"/>
  <c r="E28" i="7" s="1"/>
  <c r="E29" i="7" s="1"/>
  <c r="F84" i="7"/>
  <c r="F85" i="7" s="1"/>
  <c r="F90" i="7" s="1"/>
  <c r="E8" i="6" l="1"/>
  <c r="E44" i="6" s="1"/>
  <c r="E48" i="6" s="1"/>
  <c r="E34" i="7"/>
  <c r="D8" i="6" l="1"/>
  <c r="D44" i="6" s="1"/>
  <c r="D48" i="6" s="1"/>
</calcChain>
</file>

<file path=xl/sharedStrings.xml><?xml version="1.0" encoding="utf-8"?>
<sst xmlns="http://schemas.openxmlformats.org/spreadsheetml/2006/main" count="779" uniqueCount="278">
  <si>
    <t>Приложение 2</t>
  </si>
  <si>
    <t>Расчет объема твердых коммунальных отходов</t>
  </si>
  <si>
    <t>№
п/п</t>
  </si>
  <si>
    <t>Наименование</t>
  </si>
  <si>
    <t>Единица
измерения</t>
  </si>
  <si>
    <t>Очередной год (i)</t>
  </si>
  <si>
    <t>план</t>
  </si>
  <si>
    <t>факт</t>
  </si>
  <si>
    <t>ожид</t>
  </si>
  <si>
    <t>1</t>
  </si>
  <si>
    <t>Объем твердых коммунальных отходов</t>
  </si>
  <si>
    <t>тыс. куб. м</t>
  </si>
  <si>
    <t>1.1</t>
  </si>
  <si>
    <t>в пределах норматива по накоплению</t>
  </si>
  <si>
    <t>1.2</t>
  </si>
  <si>
    <t>Сверх норматива по накоплению</t>
  </si>
  <si>
    <t>2</t>
  </si>
  <si>
    <t>По видам твердых коммунальных отходов</t>
  </si>
  <si>
    <t>2.1</t>
  </si>
  <si>
    <t>сортированные</t>
  </si>
  <si>
    <t>2.2</t>
  </si>
  <si>
    <t>несортированные</t>
  </si>
  <si>
    <t>2.3</t>
  </si>
  <si>
    <t>крупногабаритные отходы</t>
  </si>
  <si>
    <t>3</t>
  </si>
  <si>
    <t>Темп изменения образования твердых коммунальных отходов</t>
  </si>
  <si>
    <t>%</t>
  </si>
  <si>
    <r>
      <t>к Методическим указаниям по расчету регулируемых тарифов в области обращения с твердыми коммунальными отходами, утвержденным приказом ФАС России oт</t>
    </r>
    <r>
      <rPr>
        <sz val="9"/>
        <color indexed="9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>21.11.2016 № 1638/16</t>
    </r>
  </si>
  <si>
    <t>Приложение 3</t>
  </si>
  <si>
    <t>Расчет массы твердых коммунальных отходов</t>
  </si>
  <si>
    <t>Масса твердых коммунальных отходов</t>
  </si>
  <si>
    <t>тонн</t>
  </si>
  <si>
    <t>Расчет тарифа методом экономически обоснованных расходов, тыс. руб.</t>
  </si>
  <si>
    <t>№ п/п</t>
  </si>
  <si>
    <t>Статьи затрат</t>
  </si>
  <si>
    <t>Производственные расходы, всего</t>
  </si>
  <si>
    <t>тыс. руб.</t>
  </si>
  <si>
    <t>расходы на сырье и материалы</t>
  </si>
  <si>
    <t>расходы на приобретаемые энергетические ресурсы</t>
  </si>
  <si>
    <t>1.3</t>
  </si>
  <si>
    <t>расходы на работы и (или) услуги по эксплуатации объектов, используемых для обработки, обезвреживания, захоронения твердых коммунальных отходов</t>
  </si>
  <si>
    <t>1.4</t>
  </si>
  <si>
    <t>расходы на покрытие кассовых разрывов, целевых кредитов на производственные нужды и процентов по ним</t>
  </si>
  <si>
    <t>1.5</t>
  </si>
  <si>
    <t>общехозяйственные расходы</t>
  </si>
  <si>
    <t>1.6</t>
  </si>
  <si>
    <t>расходы на оплату труда и отчисления на социальные нужды основного производственного персонала</t>
  </si>
  <si>
    <t>1.7</t>
  </si>
  <si>
    <t>Ремонтные расходы, всего</t>
  </si>
  <si>
    <t>расходы на текущий ремонт</t>
  </si>
  <si>
    <t>расходы на капитальный ремонт</t>
  </si>
  <si>
    <t>расходы на оплату труда и отчисления на социальные нужды ремонтного персонала</t>
  </si>
  <si>
    <t>Административные расходы, всего</t>
  </si>
  <si>
    <t>3.1</t>
  </si>
  <si>
    <t>- расходы на оплату услуг связи, вневедомственной охраны, юридических, информационных, аудиторских , консультационных услуг</t>
  </si>
  <si>
    <t>3.2</t>
  </si>
  <si>
    <t>- арендная плата, лизинговые платежи, не связанные с арендой (лизингом) объектов, используемых для обработки, обезвреживания, захоронения твердых коммунальных отходов</t>
  </si>
  <si>
    <t>3.3</t>
  </si>
  <si>
    <t>- расходы на служебные командировки</t>
  </si>
  <si>
    <t>3.4</t>
  </si>
  <si>
    <t>- расходы на обучение персонала</t>
  </si>
  <si>
    <t>3.5</t>
  </si>
  <si>
    <t>- расходы на страхование производственных объектов, учитываемые при определении базы по налогу на прибыль</t>
  </si>
  <si>
    <t>3.6</t>
  </si>
  <si>
    <t>- расходы на амортизацию непроизводственных активов</t>
  </si>
  <si>
    <t>3.7</t>
  </si>
  <si>
    <t>- расходы на обеспечение безопасности функционирования используемых для обработки, обезвреживания, захоронения твердых коммунальных отходов, в том числе расходы на защиту от террористических угроз</t>
  </si>
  <si>
    <t>3.8</t>
  </si>
  <si>
    <t>- расходы на оплату труда и отчисления на социальные нужды административно-управленческого персонала</t>
  </si>
  <si>
    <t>4</t>
  </si>
  <si>
    <t>Сбытовые расходы (расходы по сомнительным долгам)</t>
  </si>
  <si>
    <t>5</t>
  </si>
  <si>
    <t>Расходы на амортизацию основных средств и нематериальных активов, относимые к объектам, используемым для обработки, обезвреживания, захоронения твердых коммунальных отходов</t>
  </si>
  <si>
    <t>6</t>
  </si>
  <si>
    <t>Расходы на арендную плату и лизинговые платежи в отношении объектов, используемых для обработки, обезвреживания, захоронения твердых коммунальных отходов,</t>
  </si>
  <si>
    <t>7</t>
  </si>
  <si>
    <t>Расходы по уплате налогов и сборов, всего</t>
  </si>
  <si>
    <t>7.1</t>
  </si>
  <si>
    <t>налог на прибыль</t>
  </si>
  <si>
    <t>7.2</t>
  </si>
  <si>
    <t>налог на имущество организаций</t>
  </si>
  <si>
    <t>7.3</t>
  </si>
  <si>
    <t>земельный налог</t>
  </si>
  <si>
    <t>7.4</t>
  </si>
  <si>
    <t>транспортный налог</t>
  </si>
  <si>
    <t>7.5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</si>
  <si>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</si>
  <si>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8</t>
  </si>
  <si>
    <t>Расходы на оплату товаров, работ и услуг других операторов по обращению с твердыми коммунальными отходами</t>
  </si>
  <si>
    <t>9</t>
  </si>
  <si>
    <t>Расходы на плату за негативное воздействие на окружающую среду</t>
  </si>
  <si>
    <t>10</t>
  </si>
  <si>
    <t>Нормативная прибыль</t>
  </si>
  <si>
    <t>11</t>
  </si>
  <si>
    <t>Расчетная предпринимательская прибыль</t>
  </si>
  <si>
    <t>12</t>
  </si>
  <si>
    <t>Выпадающие доходы/экономия средств</t>
  </si>
  <si>
    <t>13</t>
  </si>
  <si>
    <t>Необходимая валовая выручка, всего</t>
  </si>
  <si>
    <t>14</t>
  </si>
  <si>
    <t>Объем (масса) твердых коммунальных отходов</t>
  </si>
  <si>
    <t>15</t>
  </si>
  <si>
    <t>Тариф на услуги по обращению с твердыми коммунальными отходами</t>
  </si>
  <si>
    <t>Приложение 5</t>
  </si>
  <si>
    <t>Расчет расходов на оплату труда</t>
  </si>
  <si>
    <t>чел.</t>
  </si>
  <si>
    <t>руб.</t>
  </si>
  <si>
    <t>2.4</t>
  </si>
  <si>
    <t>2.5</t>
  </si>
  <si>
    <t>2.6</t>
  </si>
  <si>
    <t>2.7</t>
  </si>
  <si>
    <t>2.7.1</t>
  </si>
  <si>
    <t>2.7.2</t>
  </si>
  <si>
    <t>2.8</t>
  </si>
  <si>
    <t>2.8.1</t>
  </si>
  <si>
    <t>2.8.2</t>
  </si>
  <si>
    <t>2.9</t>
  </si>
  <si>
    <t>2.9.1</t>
  </si>
  <si>
    <t>2.9.2</t>
  </si>
  <si>
    <t>2.9.3</t>
  </si>
  <si>
    <t>2.9.4.</t>
  </si>
  <si>
    <t>2.10</t>
  </si>
  <si>
    <t>2.11</t>
  </si>
  <si>
    <r>
      <t>_____</t>
    </r>
    <r>
      <rPr>
        <b/>
        <sz val="11"/>
        <rFont val="Times New Roman"/>
        <family val="1"/>
        <charset val="204"/>
      </rPr>
      <t>Производственный персонал</t>
    </r>
  </si>
  <si>
    <r>
      <t>_____</t>
    </r>
    <r>
      <rPr>
        <sz val="11"/>
        <rFont val="Times New Roman"/>
        <family val="1"/>
        <charset val="204"/>
      </rPr>
      <t>Численность (среднесписочная), принятая для расчета</t>
    </r>
  </si>
  <si>
    <r>
      <t>_____</t>
    </r>
    <r>
      <rPr>
        <sz val="11"/>
        <rFont val="Times New Roman"/>
        <family val="1"/>
        <charset val="204"/>
      </rPr>
      <t>Средняя оплата труда</t>
    </r>
  </si>
  <si>
    <r>
      <t>_____</t>
    </r>
    <r>
      <rPr>
        <sz val="11"/>
        <rFont val="Times New Roman"/>
        <family val="1"/>
        <charset val="204"/>
      </rPr>
      <t>Тарифная ставка рабочего 1 разряда</t>
    </r>
  </si>
  <si>
    <r>
      <t>_____</t>
    </r>
    <r>
      <rPr>
        <sz val="11"/>
        <rFont val="Times New Roman"/>
        <family val="1"/>
        <charset val="204"/>
      </rPr>
      <t>Индекс роста номинальной заработной платы</t>
    </r>
  </si>
  <si>
    <r>
      <t>_____</t>
    </r>
    <r>
      <rPr>
        <sz val="11"/>
        <rFont val="Times New Roman"/>
        <family val="1"/>
        <charset val="204"/>
      </rPr>
      <t>Тарифная ставка рабочего 1 разряда с учетом дефлятора</t>
    </r>
  </si>
  <si>
    <r>
      <t>_____</t>
    </r>
    <r>
      <rPr>
        <sz val="11"/>
        <rFont val="Times New Roman"/>
        <family val="1"/>
        <charset val="204"/>
      </rPr>
      <t>Средний тарифный коэффициент</t>
    </r>
  </si>
  <si>
    <r>
      <t>_____</t>
    </r>
    <r>
      <rPr>
        <sz val="11"/>
        <rFont val="Times New Roman"/>
        <family val="1"/>
        <charset val="204"/>
      </rPr>
      <t>Среднемесячная тарифная ставка</t>
    </r>
  </si>
  <si>
    <r>
      <t>_____</t>
    </r>
    <r>
      <rPr>
        <sz val="11"/>
        <rFont val="Times New Roman"/>
        <family val="1"/>
        <charset val="204"/>
      </rPr>
      <t>Минимальный размер оплаты труда по отраслевому тарифному соглашению</t>
    </r>
  </si>
  <si>
    <r>
      <t>_____</t>
    </r>
    <r>
      <rPr>
        <sz val="11"/>
        <rFont val="Times New Roman"/>
        <family val="1"/>
        <charset val="204"/>
      </rPr>
      <t>Выплаты, связанные с режимом работы и условиями труда на 1 работника в месяц</t>
    </r>
  </si>
  <si>
    <r>
      <t>_____</t>
    </r>
    <r>
      <rPr>
        <sz val="11"/>
        <rFont val="Times New Roman"/>
        <family val="1"/>
        <charset val="204"/>
      </rPr>
      <t>Процент</t>
    </r>
  </si>
  <si>
    <r>
      <t>_____</t>
    </r>
    <r>
      <rPr>
        <sz val="11"/>
        <rFont val="Times New Roman"/>
        <family val="1"/>
        <charset val="204"/>
      </rPr>
      <t>Сумма выплат</t>
    </r>
  </si>
  <si>
    <r>
      <t>_____</t>
    </r>
    <r>
      <rPr>
        <sz val="11"/>
        <rFont val="Times New Roman"/>
        <family val="1"/>
        <charset val="204"/>
      </rPr>
      <t>Текущее премирование</t>
    </r>
  </si>
  <si>
    <r>
      <t>_____</t>
    </r>
    <r>
      <rPr>
        <sz val="11"/>
        <rFont val="Times New Roman"/>
        <family val="1"/>
        <charset val="204"/>
      </rPr>
      <t>процент</t>
    </r>
  </si>
  <si>
    <r>
      <t>_____</t>
    </r>
    <r>
      <rPr>
        <sz val="11"/>
        <rFont val="Times New Roman"/>
        <family val="1"/>
        <charset val="204"/>
      </rPr>
      <t>сумма выплат</t>
    </r>
  </si>
  <si>
    <r>
      <t>_____</t>
    </r>
    <r>
      <rPr>
        <sz val="11"/>
        <rFont val="Times New Roman"/>
        <family val="1"/>
        <charset val="204"/>
      </rPr>
      <t>Доп. премирование, включая вознаграждение за выслугу лет</t>
    </r>
  </si>
  <si>
    <r>
      <t>_____</t>
    </r>
    <r>
      <rPr>
        <sz val="11"/>
        <rFont val="Times New Roman"/>
        <family val="1"/>
        <charset val="204"/>
      </rPr>
      <t>прочее</t>
    </r>
  </si>
  <si>
    <r>
      <t>_____</t>
    </r>
    <r>
      <rPr>
        <sz val="11"/>
        <rFont val="Times New Roman"/>
        <family val="1"/>
        <charset val="204"/>
      </rPr>
      <t>северные надбавки</t>
    </r>
  </si>
  <si>
    <r>
      <t>_____</t>
    </r>
    <r>
      <rPr>
        <sz val="11"/>
        <rFont val="Times New Roman"/>
        <family val="1"/>
        <charset val="204"/>
      </rPr>
      <t>ИТОГО среднемесячная оплата труда на 1 работника</t>
    </r>
  </si>
  <si>
    <r>
      <t>_____</t>
    </r>
    <r>
      <rPr>
        <sz val="11"/>
        <rFont val="Times New Roman"/>
        <family val="1"/>
        <charset val="204"/>
      </rPr>
      <t>Расчет средств на оплату труда (прибыль)</t>
    </r>
  </si>
  <si>
    <r>
      <t>_____</t>
    </r>
    <r>
      <rPr>
        <sz val="11"/>
        <rFont val="Times New Roman"/>
        <family val="1"/>
        <charset val="204"/>
      </rPr>
      <t>Льготный проезд к месту отдыха</t>
    </r>
  </si>
  <si>
    <r>
      <t>_____</t>
    </r>
    <r>
      <rPr>
        <sz val="11"/>
        <rFont val="Times New Roman"/>
        <family val="1"/>
        <charset val="204"/>
      </rPr>
      <t>По постановлению Правительства Российской Федерации от 03.11.1994 № 1206 *</t>
    </r>
  </si>
  <si>
    <r>
      <t>_____</t>
    </r>
    <r>
      <rPr>
        <sz val="11"/>
        <rFont val="Times New Roman"/>
        <family val="1"/>
        <charset val="204"/>
      </rPr>
      <t>Компенсационные и социальные выплаты</t>
    </r>
  </si>
  <si>
    <r>
      <t>_____</t>
    </r>
    <r>
      <rPr>
        <sz val="11"/>
        <rFont val="Times New Roman"/>
        <family val="1"/>
        <charset val="204"/>
      </rPr>
      <t>ИТОГО средств на оплату труда</t>
    </r>
  </si>
  <si>
    <r>
      <t>_____</t>
    </r>
    <r>
      <rPr>
        <sz val="11"/>
        <rFont val="Times New Roman"/>
        <family val="1"/>
        <charset val="204"/>
      </rPr>
      <t>Страховые взносы</t>
    </r>
  </si>
  <si>
    <r>
      <t>_____</t>
    </r>
    <r>
      <rPr>
        <b/>
        <sz val="11"/>
        <rFont val="Times New Roman"/>
        <family val="1"/>
        <charset val="204"/>
      </rPr>
      <t>Ремонтный персонал</t>
    </r>
  </si>
  <si>
    <r>
      <t>_____</t>
    </r>
    <r>
      <rPr>
        <sz val="11"/>
        <rFont val="Times New Roman"/>
        <family val="1"/>
        <charset val="204"/>
      </rPr>
      <t>ИТОГО среднемесячная оплата труда на 1 работника ремонтного персонала</t>
    </r>
  </si>
  <si>
    <r>
      <t>_____</t>
    </r>
    <r>
      <rPr>
        <sz val="11"/>
        <rFont val="Times New Roman"/>
        <family val="1"/>
        <charset val="204"/>
      </rPr>
      <t>ИТОГО средств на оплату труда ремонтного персонала</t>
    </r>
  </si>
  <si>
    <r>
      <t>_____</t>
    </r>
    <r>
      <rPr>
        <sz val="11"/>
        <rFont val="Times New Roman"/>
        <family val="1"/>
        <charset val="204"/>
      </rPr>
      <t>Минимальный размер оплаты труда по ОТС</t>
    </r>
  </si>
  <si>
    <r>
      <t>_____</t>
    </r>
    <r>
      <rPr>
        <sz val="11"/>
        <rFont val="Times New Roman"/>
        <family val="1"/>
        <charset val="204"/>
      </rPr>
      <t>ИТОГО среднемесячная оплата труда на 1 работника административного персонала</t>
    </r>
  </si>
  <si>
    <r>
      <t>_____</t>
    </r>
    <r>
      <rPr>
        <sz val="11"/>
        <rFont val="Times New Roman"/>
        <family val="1"/>
        <charset val="204"/>
      </rPr>
      <t>ИТОГО средств на оплату труда административного персонала</t>
    </r>
  </si>
  <si>
    <t>№ п.п.</t>
  </si>
  <si>
    <t>Показатели</t>
  </si>
  <si>
    <t>Первоначальная стоимость осн. фондов на начало периода</t>
  </si>
  <si>
    <t>Транспортные средства</t>
  </si>
  <si>
    <t>Ввод основных производственных фондов</t>
  </si>
  <si>
    <t>Выбытие основных производственных фондов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</si>
  <si>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</si>
  <si>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</si>
  <si>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</si>
  <si>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 xml:space="preserve">2017 год
</t>
  </si>
  <si>
    <t xml:space="preserve">2016 год
 </t>
  </si>
  <si>
    <t xml:space="preserve">2015 год
 </t>
  </si>
  <si>
    <t xml:space="preserve">2014 год
</t>
  </si>
  <si>
    <t>L1</t>
  </si>
  <si>
    <t>L2</t>
  </si>
  <si>
    <t>L3</t>
  </si>
  <si>
    <t>L4</t>
  </si>
  <si>
    <t>L5</t>
  </si>
  <si>
    <t>L6.2.1</t>
  </si>
  <si>
    <t>L6.2.2</t>
  </si>
  <si>
    <t>L6.2.3</t>
  </si>
  <si>
    <t>Общие сведения об основных объектах основных средств</t>
  </si>
  <si>
    <t>Перечень объектов</t>
  </si>
  <si>
    <t>Тип, марка                       
объекта</t>
  </si>
  <si>
    <t xml:space="preserve">Суточное (среднее) потребление электроэнергии (кВт/сут) </t>
  </si>
  <si>
    <t>Производственная мощность оборудования (среднее значение по году), тыс.м3</t>
  </si>
  <si>
    <t>Использования производственной мощности,%</t>
  </si>
  <si>
    <t>Износ оборудования, сооружения,%</t>
  </si>
  <si>
    <t>Расходы на оборудование (ТО, КР)</t>
  </si>
  <si>
    <t>Утверждено 2012 г.</t>
  </si>
  <si>
    <t>Факт 2012 г.</t>
  </si>
  <si>
    <t>Утверждено 2013 г.</t>
  </si>
  <si>
    <t>Ожидаемое 2013 г.</t>
  </si>
  <si>
    <t>План 2014 г.</t>
  </si>
  <si>
    <t>Принято РСТ и Ц на 2014 год</t>
  </si>
  <si>
    <t>установленная</t>
  </si>
  <si>
    <t>производственная</t>
  </si>
  <si>
    <t>фактическая</t>
  </si>
  <si>
    <t>факт 2016 г</t>
  </si>
  <si>
    <t>План 2017 г</t>
  </si>
  <si>
    <t>Административный персонал</t>
  </si>
  <si>
    <r>
      <t>_____</t>
    </r>
    <r>
      <rPr>
        <b/>
        <i/>
        <sz val="11"/>
        <rFont val="Times New Roman"/>
        <family val="1"/>
        <charset val="204"/>
      </rPr>
      <t>Фонд оплаты труда</t>
    </r>
  </si>
  <si>
    <t xml:space="preserve">руб./куб. м
</t>
  </si>
  <si>
    <t xml:space="preserve">тыс. куб. м
</t>
  </si>
  <si>
    <t>Генеральный директор                                               Яресь Н.Г.</t>
  </si>
  <si>
    <t>Главный экономист                                                    Ступина Ю.В.</t>
  </si>
  <si>
    <t>Утв. РСТ на 2017 год</t>
  </si>
  <si>
    <t>год</t>
  </si>
  <si>
    <t>4 класса опасности</t>
  </si>
  <si>
    <t>5 класса опасности</t>
  </si>
  <si>
    <t>14.1</t>
  </si>
  <si>
    <t>14.2</t>
  </si>
  <si>
    <t>3.9</t>
  </si>
  <si>
    <t>Приложение 4</t>
  </si>
  <si>
    <t>1 пг.</t>
  </si>
  <si>
    <t>2 пг.</t>
  </si>
  <si>
    <t xml:space="preserve">Северные надбавки заложены из расчета 160%, если организация выплачивает другой процент, то необходимо поправить формулу расчета </t>
  </si>
  <si>
    <t>***</t>
  </si>
  <si>
    <r>
      <t>_____</t>
    </r>
    <r>
      <rPr>
        <b/>
        <sz val="11"/>
        <rFont val="Times New Roman"/>
        <family val="1"/>
        <charset val="204"/>
      </rPr>
      <t>Фонд оплаты труда</t>
    </r>
  </si>
  <si>
    <t xml:space="preserve">Расчет амортизационных отчислений на восстановление основных производственных фондов, тыс. руб. </t>
  </si>
  <si>
    <t>Единица измерения</t>
  </si>
  <si>
    <t>Базовый период (2016 год)</t>
  </si>
  <si>
    <t>Период регулирования 2017</t>
  </si>
  <si>
    <t>Период регулирования 2018</t>
  </si>
  <si>
    <t>Период регулирования 2019</t>
  </si>
  <si>
    <t>1.</t>
  </si>
  <si>
    <t>Здания</t>
  </si>
  <si>
    <t>Сооружения</t>
  </si>
  <si>
    <t>Передаточные устройства</t>
  </si>
  <si>
    <t>Машины и оборудование</t>
  </si>
  <si>
    <t>в т.ч. - силовые машины</t>
  </si>
  <si>
    <t>- рабочие машины</t>
  </si>
  <si>
    <t>- приборы и лаборат. оборудование</t>
  </si>
  <si>
    <t>- вычислительная техника</t>
  </si>
  <si>
    <t>- прочие машины</t>
  </si>
  <si>
    <t>Инструмент</t>
  </si>
  <si>
    <t>Производственный инвентарь</t>
  </si>
  <si>
    <t>Прочие основные производственные фонды</t>
  </si>
  <si>
    <t>2.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</si>
  <si>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</si>
  <si>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3.</t>
  </si>
  <si>
    <t>4.</t>
  </si>
  <si>
    <t>5.</t>
  </si>
  <si>
    <t>3.1.</t>
  </si>
  <si>
    <t>в т.ч. на захоронение ТКО</t>
  </si>
  <si>
    <t>Факт 2016 г</t>
  </si>
  <si>
    <t>прочие производственные расходы</t>
  </si>
  <si>
    <t>прочие административные расходы</t>
  </si>
  <si>
    <t>Расходы на энергетические ресурсы*</t>
  </si>
  <si>
    <t xml:space="preserve">Наименование </t>
  </si>
  <si>
    <t>Ед. изм.</t>
  </si>
  <si>
    <t>2015 год</t>
  </si>
  <si>
    <t>2016 год</t>
  </si>
  <si>
    <t>Предложение организации</t>
  </si>
  <si>
    <t>Принято РСТ КК</t>
  </si>
  <si>
    <t>2017 год</t>
  </si>
  <si>
    <t>2018 год</t>
  </si>
  <si>
    <t>2019 год</t>
  </si>
  <si>
    <t>ожид.</t>
  </si>
  <si>
    <t>всего</t>
  </si>
  <si>
    <t>1-ое полугодие</t>
  </si>
  <si>
    <t>2-ое полугодие</t>
  </si>
  <si>
    <t>Расходы на электроэнергию</t>
  </si>
  <si>
    <t>тыс.руб.</t>
  </si>
  <si>
    <t>Расходы на тепловую энергию</t>
  </si>
  <si>
    <t>Расходы на водоснабжение и водоотведение</t>
  </si>
  <si>
    <t>Расходы на иные виды топлива и энергетические ресурсы</t>
  </si>
  <si>
    <t>Итого</t>
  </si>
  <si>
    <t>Наименование организации ____________________</t>
  </si>
  <si>
    <t>*за 2015, 2016, 2017 годы указываются данные, связанные с захоронением твердых коммунальных отходовотходов</t>
  </si>
  <si>
    <t>Приложение 3.1</t>
  </si>
  <si>
    <t>Расходы на сырье и материалы</t>
  </si>
  <si>
    <t>Единица измере-ний</t>
  </si>
  <si>
    <t xml:space="preserve">Предложение организации  </t>
  </si>
  <si>
    <t xml:space="preserve">Утверждено РСТ КК  </t>
  </si>
  <si>
    <t>Всего</t>
  </si>
  <si>
    <t>1 полуг</t>
  </si>
  <si>
    <t>2 полуг</t>
  </si>
  <si>
    <t>Реагенты</t>
  </si>
  <si>
    <t>Горюче-смазочные материалы</t>
  </si>
  <si>
    <t>Материалы и малоценные основные средства</t>
  </si>
  <si>
    <t>4.1.</t>
  </si>
  <si>
    <t>Итого в расходы на захоронение ТКО:</t>
  </si>
  <si>
    <t>Наименование организации____________________________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</si>
</sst>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48" x14ac:knownFonts="1">
    <font>
      <sz val="10"/>
      <name val="Arial"/>
    </font>
    <font>
      <sz val="12"/>
      <name val="Arial CYR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9"/>
      <color indexed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color indexed="9"/>
      <name val="Arial"/>
      <family val="2"/>
      <charset val="204"/>
    </font>
    <font>
      <sz val="12"/>
      <name val="Times New Roman"/>
      <family val="1"/>
      <charset val="204"/>
    </font>
    <font>
      <b/>
      <i/>
      <sz val="11"/>
      <color indexed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2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1">
    <xf numFmtId="0" fontId="0" fillId="0" borderId="0" xfId="0"/>
    <xf numFmtId="0" fontId="2" fillId="0" borderId="0" xfId="39" applyFont="1"/>
    <xf numFmtId="0" fontId="2" fillId="0" borderId="0" xfId="39" applyFont="1" applyAlignment="1">
      <alignment horizontal="left"/>
    </xf>
    <xf numFmtId="0" fontId="2" fillId="0" borderId="0" xfId="39" applyFont="1" applyAlignment="1">
      <alignment horizontal="right"/>
    </xf>
    <xf numFmtId="0" fontId="4" fillId="0" borderId="0" xfId="39" applyFont="1"/>
    <xf numFmtId="0" fontId="4" fillId="0" borderId="10" xfId="39" applyFont="1" applyBorder="1" applyAlignment="1">
      <alignment horizontal="center" vertical="center" wrapText="1"/>
    </xf>
    <xf numFmtId="0" fontId="4" fillId="0" borderId="11" xfId="39" applyFont="1" applyBorder="1" applyAlignment="1">
      <alignment horizontal="center" vertical="center"/>
    </xf>
    <xf numFmtId="0" fontId="4" fillId="0" borderId="10" xfId="39" applyFont="1" applyBorder="1" applyAlignment="1">
      <alignment horizontal="center" vertical="center"/>
    </xf>
    <xf numFmtId="0" fontId="4" fillId="0" borderId="10" xfId="39" applyFont="1" applyBorder="1" applyAlignment="1">
      <alignment horizontal="center" vertical="top"/>
    </xf>
    <xf numFmtId="49" fontId="4" fillId="0" borderId="10" xfId="39" applyNumberFormat="1" applyFont="1" applyBorder="1" applyAlignment="1">
      <alignment horizontal="center" vertical="top"/>
    </xf>
    <xf numFmtId="0" fontId="4" fillId="0" borderId="10" xfId="39" applyFont="1" applyBorder="1" applyAlignment="1">
      <alignment horizontal="left" vertical="top" wrapText="1"/>
    </xf>
    <xf numFmtId="0" fontId="2" fillId="0" borderId="0" xfId="40" applyFont="1"/>
    <xf numFmtId="0" fontId="2" fillId="0" borderId="0" xfId="40" applyFont="1" applyAlignment="1">
      <alignment horizontal="left"/>
    </xf>
    <xf numFmtId="0" fontId="2" fillId="0" borderId="0" xfId="40" applyFont="1" applyAlignment="1">
      <alignment horizontal="right"/>
    </xf>
    <xf numFmtId="0" fontId="4" fillId="0" borderId="0" xfId="40" applyFont="1"/>
    <xf numFmtId="0" fontId="4" fillId="0" borderId="10" xfId="4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top"/>
    </xf>
    <xf numFmtId="49" fontId="4" fillId="0" borderId="10" xfId="40" applyNumberFormat="1" applyFont="1" applyBorder="1" applyAlignment="1">
      <alignment horizontal="center" vertical="top"/>
    </xf>
    <xf numFmtId="0" fontId="4" fillId="0" borderId="10" xfId="40" applyFont="1" applyBorder="1" applyAlignment="1">
      <alignment horizontal="left" vertical="top" wrapText="1"/>
    </xf>
    <xf numFmtId="0" fontId="2" fillId="0" borderId="0" xfId="41" applyFont="1"/>
    <xf numFmtId="0" fontId="2" fillId="0" borderId="0" xfId="41" applyFont="1" applyAlignment="1">
      <alignment horizontal="left"/>
    </xf>
    <xf numFmtId="0" fontId="4" fillId="0" borderId="0" xfId="41" applyFont="1"/>
    <xf numFmtId="0" fontId="4" fillId="0" borderId="12" xfId="41" applyFont="1" applyBorder="1" applyAlignment="1">
      <alignment horizontal="center" vertical="center" wrapText="1"/>
    </xf>
    <xf numFmtId="0" fontId="4" fillId="0" borderId="12" xfId="41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top"/>
    </xf>
    <xf numFmtId="0" fontId="2" fillId="0" borderId="0" xfId="42" applyFont="1"/>
    <xf numFmtId="0" fontId="2" fillId="0" borderId="0" xfId="42" applyFont="1" applyAlignment="1">
      <alignment horizontal="left"/>
    </xf>
    <xf numFmtId="0" fontId="4" fillId="0" borderId="0" xfId="42" applyFont="1"/>
    <xf numFmtId="0" fontId="4" fillId="0" borderId="11" xfId="42" applyFont="1" applyBorder="1" applyAlignment="1">
      <alignment horizontal="center" vertical="center"/>
    </xf>
    <xf numFmtId="0" fontId="4" fillId="0" borderId="10" xfId="42" applyFont="1" applyBorder="1" applyAlignment="1">
      <alignment horizontal="center" vertical="center"/>
    </xf>
    <xf numFmtId="0" fontId="4" fillId="0" borderId="10" xfId="42" applyFont="1" applyBorder="1" applyAlignment="1">
      <alignment horizontal="center" vertical="top"/>
    </xf>
    <xf numFmtId="49" fontId="4" fillId="0" borderId="10" xfId="42" applyNumberFormat="1" applyFont="1" applyBorder="1" applyAlignment="1">
      <alignment horizontal="center" vertical="top"/>
    </xf>
    <xf numFmtId="0" fontId="8" fillId="0" borderId="10" xfId="42" applyFont="1" applyBorder="1" applyAlignment="1">
      <alignment horizontal="justify" vertical="top" wrapText="1"/>
    </xf>
    <xf numFmtId="0" fontId="8" fillId="0" borderId="10" xfId="42" applyFont="1" applyBorder="1" applyAlignment="1">
      <alignment horizontal="left" vertical="top" wrapText="1"/>
    </xf>
    <xf numFmtId="0" fontId="10" fillId="0" borderId="0" xfId="42" applyFont="1"/>
    <xf numFmtId="0" fontId="31" fillId="24" borderId="0" xfId="0" applyNumberFormat="1" applyFont="1" applyFill="1" applyAlignment="1">
      <alignment vertical="center" wrapText="1"/>
    </xf>
    <xf numFmtId="0" fontId="31" fillId="24" borderId="0" xfId="43" applyNumberFormat="1" applyFont="1" applyFill="1" applyAlignment="1">
      <alignment vertical="center" wrapText="1"/>
    </xf>
    <xf numFmtId="0" fontId="31" fillId="24" borderId="0" xfId="43" applyNumberFormat="1" applyFont="1" applyFill="1" applyAlignment="1">
      <alignment vertical="center"/>
    </xf>
    <xf numFmtId="0" fontId="32" fillId="24" borderId="0" xfId="43" applyFont="1" applyFill="1" applyBorder="1" applyAlignment="1">
      <alignment horizontal="center" vertical="center" wrapText="1"/>
    </xf>
    <xf numFmtId="0" fontId="33" fillId="24" borderId="0" xfId="43" applyFont="1" applyFill="1" applyBorder="1" applyAlignment="1">
      <alignment vertical="center"/>
    </xf>
    <xf numFmtId="0" fontId="33" fillId="24" borderId="0" xfId="43" applyFont="1" applyFill="1" applyAlignment="1">
      <alignment vertical="center"/>
    </xf>
    <xf numFmtId="0" fontId="34" fillId="24" borderId="0" xfId="43" applyNumberFormat="1" applyFont="1" applyFill="1" applyAlignment="1">
      <alignment vertical="center"/>
    </xf>
    <xf numFmtId="0" fontId="30" fillId="24" borderId="0" xfId="43" applyFont="1" applyFill="1" applyAlignment="1">
      <alignment vertical="center"/>
    </xf>
    <xf numFmtId="0" fontId="33" fillId="24" borderId="10" xfId="43" applyFont="1" applyFill="1" applyBorder="1" applyAlignment="1">
      <alignment horizontal="center" vertical="center"/>
    </xf>
    <xf numFmtId="0" fontId="33" fillId="24" borderId="10" xfId="43" applyFont="1" applyFill="1" applyBorder="1" applyAlignment="1">
      <alignment horizontal="left" vertical="center" wrapText="1"/>
    </xf>
    <xf numFmtId="0" fontId="33" fillId="24" borderId="10" xfId="43" applyNumberFormat="1" applyFont="1" applyFill="1" applyBorder="1" applyAlignment="1">
      <alignment horizontal="left" vertical="center" wrapText="1"/>
    </xf>
    <xf numFmtId="2" fontId="33" fillId="24" borderId="10" xfId="43" applyNumberFormat="1" applyFont="1" applyFill="1" applyBorder="1" applyAlignment="1">
      <alignment horizontal="right" vertical="center" wrapText="1"/>
    </xf>
    <xf numFmtId="0" fontId="33" fillId="24" borderId="0" xfId="43" applyFont="1" applyFill="1" applyAlignment="1">
      <alignment vertical="center" wrapText="1"/>
    </xf>
    <xf numFmtId="0" fontId="33" fillId="24" borderId="10" xfId="43" applyFont="1" applyFill="1" applyBorder="1" applyAlignment="1">
      <alignment vertical="center" wrapText="1"/>
    </xf>
    <xf numFmtId="0" fontId="23" fillId="0" borderId="0" xfId="0" applyFont="1"/>
    <xf numFmtId="0" fontId="30" fillId="24" borderId="10" xfId="43" applyFont="1" applyFill="1" applyBorder="1" applyAlignment="1">
      <alignment horizontal="center" vertical="center" wrapText="1"/>
    </xf>
    <xf numFmtId="0" fontId="30" fillId="24" borderId="10" xfId="43" applyFont="1" applyFill="1" applyBorder="1" applyAlignment="1">
      <alignment horizontal="center" vertical="center"/>
    </xf>
    <xf numFmtId="49" fontId="30" fillId="24" borderId="10" xfId="43" applyNumberFormat="1" applyFont="1" applyFill="1" applyBorder="1" applyAlignment="1">
      <alignment horizontal="center" vertical="center" wrapText="1"/>
    </xf>
    <xf numFmtId="0" fontId="4" fillId="0" borderId="10" xfId="39" applyFont="1" applyBorder="1" applyAlignment="1">
      <alignment horizontal="center"/>
    </xf>
    <xf numFmtId="165" fontId="4" fillId="0" borderId="10" xfId="39" applyNumberFormat="1" applyFont="1" applyBorder="1" applyAlignment="1">
      <alignment horizontal="center"/>
    </xf>
    <xf numFmtId="0" fontId="2" fillId="0" borderId="12" xfId="4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top"/>
    </xf>
    <xf numFmtId="0" fontId="4" fillId="0" borderId="10" xfId="42" applyFont="1" applyBorder="1" applyAlignment="1">
      <alignment horizontal="center"/>
    </xf>
    <xf numFmtId="167" fontId="4" fillId="0" borderId="10" xfId="42" applyNumberFormat="1" applyFont="1" applyBorder="1" applyAlignment="1">
      <alignment horizontal="center"/>
    </xf>
    <xf numFmtId="2" fontId="4" fillId="0" borderId="10" xfId="42" applyNumberFormat="1" applyFont="1" applyBorder="1" applyAlignment="1">
      <alignment horizontal="center"/>
    </xf>
    <xf numFmtId="0" fontId="36" fillId="0" borderId="10" xfId="42" applyFont="1" applyBorder="1" applyAlignment="1">
      <alignment horizontal="justify" vertical="top" wrapText="1"/>
    </xf>
    <xf numFmtId="0" fontId="37" fillId="0" borderId="10" xfId="42" applyFont="1" applyBorder="1" applyAlignment="1">
      <alignment horizontal="center" vertical="top"/>
    </xf>
    <xf numFmtId="0" fontId="4" fillId="0" borderId="10" xfId="42" applyFont="1" applyFill="1" applyBorder="1" applyAlignment="1">
      <alignment horizontal="center"/>
    </xf>
    <xf numFmtId="10" fontId="4" fillId="0" borderId="10" xfId="42" applyNumberFormat="1" applyFont="1" applyBorder="1" applyAlignment="1">
      <alignment horizontal="center"/>
    </xf>
    <xf numFmtId="0" fontId="4" fillId="0" borderId="10" xfId="39" applyFont="1" applyFill="1" applyBorder="1" applyAlignment="1">
      <alignment horizontal="left" vertical="top" wrapText="1"/>
    </xf>
    <xf numFmtId="0" fontId="4" fillId="0" borderId="10" xfId="40" applyFont="1" applyBorder="1" applyAlignment="1">
      <alignment horizontal="center"/>
    </xf>
    <xf numFmtId="0" fontId="4" fillId="0" borderId="10" xfId="4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41" applyNumberFormat="1" applyFont="1" applyBorder="1" applyAlignment="1">
      <alignment horizontal="center"/>
    </xf>
    <xf numFmtId="0" fontId="4" fillId="0" borderId="10" xfId="39" applyFont="1" applyBorder="1"/>
    <xf numFmtId="165" fontId="4" fillId="0" borderId="10" xfId="42" applyNumberFormat="1" applyFont="1" applyBorder="1" applyAlignment="1">
      <alignment horizontal="center"/>
    </xf>
    <xf numFmtId="49" fontId="4" fillId="25" borderId="10" xfId="42" applyNumberFormat="1" applyFont="1" applyFill="1" applyBorder="1" applyAlignment="1">
      <alignment horizontal="center" vertical="top"/>
    </xf>
    <xf numFmtId="0" fontId="6" fillId="25" borderId="10" xfId="42" applyFont="1" applyFill="1" applyBorder="1" applyAlignment="1">
      <alignment horizontal="justify" vertical="top" wrapText="1"/>
    </xf>
    <xf numFmtId="0" fontId="4" fillId="25" borderId="10" xfId="42" applyFont="1" applyFill="1" applyBorder="1" applyAlignment="1">
      <alignment horizontal="center" vertical="top"/>
    </xf>
    <xf numFmtId="0" fontId="4" fillId="25" borderId="10" xfId="42" applyFont="1" applyFill="1" applyBorder="1" applyAlignment="1">
      <alignment horizontal="center"/>
    </xf>
    <xf numFmtId="0" fontId="7" fillId="25" borderId="10" xfId="42" applyFont="1" applyFill="1" applyBorder="1" applyAlignment="1">
      <alignment horizontal="left" vertical="top" wrapText="1"/>
    </xf>
    <xf numFmtId="165" fontId="37" fillId="0" borderId="10" xfId="42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5" fillId="0" borderId="0" xfId="41" applyFont="1" applyAlignment="1">
      <alignment horizontal="center"/>
    </xf>
    <xf numFmtId="49" fontId="4" fillId="0" borderId="10" xfId="41" applyNumberFormat="1" applyFont="1" applyFill="1" applyBorder="1" applyAlignment="1">
      <alignment horizontal="center" vertical="top"/>
    </xf>
    <xf numFmtId="49" fontId="4" fillId="0" borderId="10" xfId="41" applyNumberFormat="1" applyFont="1" applyFill="1" applyBorder="1" applyAlignment="1">
      <alignment horizontal="left" vertical="top" wrapText="1"/>
    </xf>
    <xf numFmtId="0" fontId="2" fillId="0" borderId="10" xfId="41" applyFont="1" applyFill="1" applyBorder="1" applyAlignment="1">
      <alignment horizontal="center" vertical="top"/>
    </xf>
    <xf numFmtId="2" fontId="6" fillId="0" borderId="10" xfId="41" applyNumberFormat="1" applyFont="1" applyFill="1" applyBorder="1" applyAlignment="1">
      <alignment horizontal="center"/>
    </xf>
    <xf numFmtId="2" fontId="4" fillId="0" borderId="10" xfId="41" applyNumberFormat="1" applyFont="1" applyFill="1" applyBorder="1" applyAlignment="1">
      <alignment horizontal="center"/>
    </xf>
    <xf numFmtId="0" fontId="6" fillId="0" borderId="10" xfId="41" applyFont="1" applyFill="1" applyBorder="1" applyAlignment="1">
      <alignment horizontal="center"/>
    </xf>
    <xf numFmtId="49" fontId="6" fillId="0" borderId="10" xfId="41" applyNumberFormat="1" applyFont="1" applyFill="1" applyBorder="1" applyAlignment="1">
      <alignment horizontal="center" vertical="top"/>
    </xf>
    <xf numFmtId="49" fontId="6" fillId="0" borderId="10" xfId="41" applyNumberFormat="1" applyFont="1" applyFill="1" applyBorder="1" applyAlignment="1">
      <alignment horizontal="left" vertical="top" wrapText="1"/>
    </xf>
    <xf numFmtId="0" fontId="2" fillId="0" borderId="10" xfId="41" applyFont="1" applyFill="1" applyBorder="1" applyAlignment="1">
      <alignment horizontal="center" vertical="top" wrapText="1"/>
    </xf>
    <xf numFmtId="166" fontId="33" fillId="26" borderId="10" xfId="43" applyNumberFormat="1" applyFont="1" applyFill="1" applyBorder="1" applyAlignment="1">
      <alignment horizontal="right" vertical="center" wrapText="1"/>
    </xf>
    <xf numFmtId="2" fontId="33" fillId="26" borderId="10" xfId="43" applyNumberFormat="1" applyFont="1" applyFill="1" applyBorder="1" applyAlignment="1">
      <alignment horizontal="right" vertical="center" wrapText="1"/>
    </xf>
    <xf numFmtId="0" fontId="4" fillId="0" borderId="0" xfId="42" applyFont="1" applyAlignment="1">
      <alignment horizontal="right"/>
    </xf>
    <xf numFmtId="0" fontId="7" fillId="0" borderId="10" xfId="42" applyFont="1" applyBorder="1" applyAlignment="1">
      <alignment horizontal="justify" vertical="top" wrapText="1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27" borderId="19" xfId="0" applyFont="1" applyFill="1" applyBorder="1" applyAlignment="1">
      <alignment vertical="center" wrapText="1"/>
    </xf>
    <xf numFmtId="0" fontId="39" fillId="27" borderId="20" xfId="0" applyFont="1" applyFill="1" applyBorder="1" applyAlignment="1">
      <alignment vertical="center" wrapText="1"/>
    </xf>
    <xf numFmtId="0" fontId="39" fillId="27" borderId="20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justify" vertical="center" wrapText="1"/>
    </xf>
    <xf numFmtId="0" fontId="39" fillId="0" borderId="20" xfId="0" applyFont="1" applyBorder="1" applyAlignment="1">
      <alignment horizontal="left" vertical="center" wrapText="1" indent="2"/>
    </xf>
    <xf numFmtId="0" fontId="39" fillId="0" borderId="20" xfId="0" applyFont="1" applyBorder="1" applyAlignment="1">
      <alignment horizontal="left" vertical="center" wrapText="1" indent="4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40" fillId="27" borderId="19" xfId="0" applyFont="1" applyFill="1" applyBorder="1" applyAlignment="1">
      <alignment vertical="center" wrapText="1"/>
    </xf>
    <xf numFmtId="0" fontId="40" fillId="27" borderId="20" xfId="0" applyFont="1" applyFill="1" applyBorder="1" applyAlignment="1">
      <alignment vertical="center" wrapText="1"/>
    </xf>
    <xf numFmtId="0" fontId="40" fillId="27" borderId="20" xfId="0" applyFont="1" applyFill="1" applyBorder="1" applyAlignment="1">
      <alignment horizontal="center" vertical="center" wrapText="1"/>
    </xf>
    <xf numFmtId="1" fontId="40" fillId="27" borderId="20" xfId="0" applyNumberFormat="1" applyFont="1" applyFill="1" applyBorder="1" applyAlignment="1">
      <alignment horizontal="center" vertical="center" wrapText="1"/>
    </xf>
    <xf numFmtId="1" fontId="39" fillId="0" borderId="2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41" fillId="0" borderId="0" xfId="0" applyFont="1" applyFill="1"/>
    <xf numFmtId="0" fontId="41" fillId="0" borderId="0" xfId="0" applyFont="1" applyAlignment="1">
      <alignment horizontal="center"/>
    </xf>
    <xf numFmtId="49" fontId="4" fillId="26" borderId="10" xfId="42" applyNumberFormat="1" applyFont="1" applyFill="1" applyBorder="1" applyAlignment="1">
      <alignment horizontal="center" vertical="top"/>
    </xf>
    <xf numFmtId="0" fontId="8" fillId="26" borderId="10" xfId="42" applyFont="1" applyFill="1" applyBorder="1" applyAlignment="1">
      <alignment horizontal="justify" vertical="top" wrapText="1"/>
    </xf>
    <xf numFmtId="0" fontId="4" fillId="26" borderId="10" xfId="42" applyFont="1" applyFill="1" applyBorder="1" applyAlignment="1">
      <alignment horizontal="center" vertical="top"/>
    </xf>
    <xf numFmtId="0" fontId="4" fillId="26" borderId="10" xfId="42" applyFont="1" applyFill="1" applyBorder="1" applyAlignment="1">
      <alignment horizontal="center"/>
    </xf>
    <xf numFmtId="0" fontId="8" fillId="26" borderId="10" xfId="42" applyFont="1" applyFill="1" applyBorder="1" applyAlignment="1">
      <alignment horizontal="left" vertical="top" wrapText="1"/>
    </xf>
    <xf numFmtId="49" fontId="4" fillId="28" borderId="10" xfId="42" applyNumberFormat="1" applyFont="1" applyFill="1" applyBorder="1" applyAlignment="1">
      <alignment horizontal="center" vertical="top"/>
    </xf>
    <xf numFmtId="0" fontId="8" fillId="28" borderId="10" xfId="42" applyFont="1" applyFill="1" applyBorder="1" applyAlignment="1">
      <alignment horizontal="justify" vertical="top" wrapText="1"/>
    </xf>
    <xf numFmtId="0" fontId="4" fillId="28" borderId="10" xfId="42" applyFont="1" applyFill="1" applyBorder="1" applyAlignment="1">
      <alignment horizontal="center" vertical="top"/>
    </xf>
    <xf numFmtId="0" fontId="4" fillId="28" borderId="10" xfId="42" applyFont="1" applyFill="1" applyBorder="1" applyAlignment="1">
      <alignment horizontal="center"/>
    </xf>
    <xf numFmtId="0" fontId="7" fillId="26" borderId="10" xfId="42" applyFont="1" applyFill="1" applyBorder="1" applyAlignment="1">
      <alignment horizontal="justify" vertical="top" wrapText="1"/>
    </xf>
    <xf numFmtId="0" fontId="32" fillId="24" borderId="0" xfId="43" applyFont="1" applyFill="1" applyBorder="1" applyAlignment="1">
      <alignment horizontal="center" vertical="center" wrapText="1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30" fillId="24" borderId="10" xfId="43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10" xfId="43" applyFont="1" applyFill="1" applyBorder="1" applyAlignment="1">
      <alignment horizontal="center" vertical="center" wrapText="1"/>
    </xf>
    <xf numFmtId="0" fontId="2" fillId="0" borderId="0" xfId="39" applyFont="1" applyAlignment="1">
      <alignment horizontal="justify" vertical="top" wrapText="1"/>
    </xf>
    <xf numFmtId="0" fontId="5" fillId="0" borderId="0" xfId="39" applyFont="1" applyAlignment="1">
      <alignment horizontal="center"/>
    </xf>
    <xf numFmtId="0" fontId="4" fillId="0" borderId="15" xfId="39" applyFont="1" applyBorder="1" applyAlignment="1">
      <alignment horizontal="center" vertical="center" wrapText="1"/>
    </xf>
    <xf numFmtId="0" fontId="4" fillId="0" borderId="11" xfId="39" applyFont="1" applyBorder="1" applyAlignment="1">
      <alignment horizontal="center" vertical="center" wrapText="1"/>
    </xf>
    <xf numFmtId="0" fontId="4" fillId="0" borderId="12" xfId="39" applyFont="1" applyBorder="1" applyAlignment="1">
      <alignment horizontal="center" vertical="center" wrapText="1"/>
    </xf>
    <xf numFmtId="0" fontId="4" fillId="0" borderId="14" xfId="39" applyFont="1" applyBorder="1" applyAlignment="1">
      <alignment horizontal="center" vertical="center"/>
    </xf>
    <xf numFmtId="0" fontId="4" fillId="0" borderId="12" xfId="39" applyFont="1" applyBorder="1" applyAlignment="1">
      <alignment horizontal="center" vertical="center"/>
    </xf>
    <xf numFmtId="0" fontId="2" fillId="0" borderId="0" xfId="40" applyFont="1" applyAlignment="1">
      <alignment horizontal="justify" vertical="top" wrapText="1"/>
    </xf>
    <xf numFmtId="0" fontId="5" fillId="0" borderId="0" xfId="40" applyFont="1" applyAlignment="1">
      <alignment horizontal="center"/>
    </xf>
    <xf numFmtId="0" fontId="4" fillId="0" borderId="12" xfId="40" applyFont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/>
    </xf>
    <xf numFmtId="0" fontId="4" fillId="0" borderId="12" xfId="40" applyFont="1" applyBorder="1" applyAlignment="1">
      <alignment horizontal="center" vertical="center"/>
    </xf>
    <xf numFmtId="0" fontId="5" fillId="0" borderId="0" xfId="41" applyFont="1" applyAlignment="1">
      <alignment horizontal="center"/>
    </xf>
    <xf numFmtId="0" fontId="9" fillId="0" borderId="0" xfId="42" applyFont="1" applyAlignment="1">
      <alignment horizontal="justify" vertical="top" wrapText="1"/>
    </xf>
    <xf numFmtId="0" fontId="10" fillId="0" borderId="0" xfId="42" applyFont="1" applyAlignment="1">
      <alignment horizontal="justify" vertical="top" wrapText="1"/>
    </xf>
    <xf numFmtId="0" fontId="5" fillId="0" borderId="0" xfId="42" applyFont="1" applyAlignment="1">
      <alignment horizontal="center"/>
    </xf>
    <xf numFmtId="0" fontId="4" fillId="0" borderId="15" xfId="42" applyFont="1" applyBorder="1" applyAlignment="1">
      <alignment horizontal="center" vertical="top" wrapText="1"/>
    </xf>
    <xf numFmtId="0" fontId="4" fillId="0" borderId="11" xfId="42" applyFont="1" applyBorder="1" applyAlignment="1">
      <alignment horizontal="center" vertical="top" wrapText="1"/>
    </xf>
    <xf numFmtId="0" fontId="4" fillId="0" borderId="13" xfId="42" applyFont="1" applyBorder="1" applyAlignment="1">
      <alignment horizontal="center" vertical="top" wrapText="1"/>
    </xf>
    <xf numFmtId="0" fontId="4" fillId="0" borderId="12" xfId="42" applyFont="1" applyBorder="1" applyAlignment="1">
      <alignment horizontal="center" vertical="top" wrapText="1"/>
    </xf>
    <xf numFmtId="0" fontId="4" fillId="0" borderId="14" xfId="42" applyFont="1" applyBorder="1" applyAlignment="1">
      <alignment horizontal="center" vertical="top"/>
    </xf>
    <xf numFmtId="0" fontId="4" fillId="0" borderId="12" xfId="42" applyFont="1" applyBorder="1" applyAlignment="1">
      <alignment horizontal="center" vertical="top"/>
    </xf>
    <xf numFmtId="0" fontId="38" fillId="0" borderId="0" xfId="0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/>
    <xf numFmtId="0" fontId="43" fillId="0" borderId="0" xfId="0" applyFont="1" applyFill="1"/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4" fillId="0" borderId="10" xfId="0" applyFont="1" applyBorder="1"/>
    <xf numFmtId="0" fontId="39" fillId="0" borderId="10" xfId="0" applyFont="1" applyBorder="1"/>
    <xf numFmtId="0" fontId="40" fillId="0" borderId="10" xfId="0" applyFont="1" applyBorder="1" applyAlignment="1">
      <alignment wrapText="1"/>
    </xf>
    <xf numFmtId="0" fontId="10" fillId="0" borderId="2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/>
    <xf numFmtId="0" fontId="41" fillId="0" borderId="0" xfId="0" applyFont="1" applyFill="1" applyBorder="1" applyAlignment="1">
      <alignment horizontal="left"/>
    </xf>
    <xf numFmtId="2" fontId="39" fillId="26" borderId="10" xfId="0" applyNumberFormat="1" applyFont="1" applyFill="1" applyBorder="1"/>
    <xf numFmtId="0" fontId="39" fillId="26" borderId="10" xfId="0" applyFont="1" applyFill="1" applyBorder="1"/>
    <xf numFmtId="1" fontId="39" fillId="26" borderId="10" xfId="0" applyNumberFormat="1" applyFont="1" applyFill="1" applyBorder="1"/>
    <xf numFmtId="0" fontId="0" fillId="26" borderId="0" xfId="0" applyFill="1" applyAlignment="1">
      <alignment horizontal="center"/>
    </xf>
    <xf numFmtId="0" fontId="0" fillId="26" borderId="0" xfId="0" applyFill="1"/>
    <xf numFmtId="0" fontId="0" fillId="26" borderId="0" xfId="0" applyFill="1" applyAlignment="1">
      <alignment horizontal="center" wrapText="1"/>
    </xf>
    <xf numFmtId="0" fontId="39" fillId="26" borderId="0" xfId="0" applyFont="1" applyFill="1" applyAlignment="1">
      <alignment horizontal="right"/>
    </xf>
    <xf numFmtId="0" fontId="10" fillId="26" borderId="0" xfId="0" applyFont="1" applyFill="1" applyAlignment="1">
      <alignment horizontal="right"/>
    </xf>
    <xf numFmtId="0" fontId="39" fillId="26" borderId="0" xfId="0" applyFont="1" applyFill="1" applyAlignment="1">
      <alignment horizontal="center"/>
    </xf>
    <xf numFmtId="0" fontId="46" fillId="26" borderId="0" xfId="0" applyFont="1" applyFill="1" applyAlignment="1">
      <alignment horizontal="center"/>
    </xf>
    <xf numFmtId="0" fontId="0" fillId="26" borderId="0" xfId="0" applyFill="1" applyAlignment="1">
      <alignment wrapText="1"/>
    </xf>
    <xf numFmtId="0" fontId="39" fillId="26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0" fontId="39" fillId="26" borderId="11" xfId="0" applyFont="1" applyFill="1" applyBorder="1" applyAlignment="1">
      <alignment horizontal="center" vertical="center"/>
    </xf>
    <xf numFmtId="0" fontId="39" fillId="26" borderId="13" xfId="0" applyFont="1" applyFill="1" applyBorder="1" applyAlignment="1">
      <alignment horizontal="center" vertical="center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/>
    </xf>
    <xf numFmtId="0" fontId="39" fillId="26" borderId="14" xfId="0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/>
    </xf>
    <xf numFmtId="0" fontId="39" fillId="26" borderId="14" xfId="0" applyFont="1" applyFill="1" applyBorder="1" applyAlignment="1">
      <alignment horizontal="center" vertical="center"/>
    </xf>
    <xf numFmtId="0" fontId="47" fillId="26" borderId="10" xfId="0" applyFont="1" applyFill="1" applyBorder="1" applyAlignment="1">
      <alignment horizontal="center"/>
    </xf>
    <xf numFmtId="0" fontId="47" fillId="26" borderId="10" xfId="0" applyFont="1" applyFill="1" applyBorder="1" applyAlignment="1">
      <alignment horizontal="center" wrapText="1"/>
    </xf>
    <xf numFmtId="0" fontId="39" fillId="26" borderId="10" xfId="0" applyFont="1" applyFill="1" applyBorder="1" applyAlignment="1">
      <alignment horizontal="center"/>
    </xf>
    <xf numFmtId="0" fontId="39" fillId="26" borderId="10" xfId="0" applyFont="1" applyFill="1" applyBorder="1" applyAlignment="1">
      <alignment wrapText="1"/>
    </xf>
    <xf numFmtId="0" fontId="0" fillId="26" borderId="10" xfId="0" applyFill="1" applyBorder="1"/>
    <xf numFmtId="0" fontId="39" fillId="26" borderId="12" xfId="0" applyFont="1" applyFill="1" applyBorder="1" applyAlignment="1">
      <alignment horizontal="center"/>
    </xf>
    <xf numFmtId="0" fontId="39" fillId="26" borderId="12" xfId="0" applyFont="1" applyFill="1" applyBorder="1" applyAlignment="1">
      <alignment wrapText="1"/>
    </xf>
    <xf numFmtId="1" fontId="39" fillId="26" borderId="12" xfId="0" applyNumberFormat="1" applyFont="1" applyFill="1" applyBorder="1"/>
    <xf numFmtId="0" fontId="0" fillId="26" borderId="12" xfId="0" applyFill="1" applyBorder="1"/>
    <xf numFmtId="0" fontId="39" fillId="26" borderId="12" xfId="0" applyFont="1" applyFill="1" applyBorder="1"/>
    <xf numFmtId="0" fontId="39" fillId="26" borderId="0" xfId="0" applyFont="1" applyFill="1" applyBorder="1" applyAlignment="1">
      <alignment horizontal="center"/>
    </xf>
    <xf numFmtId="0" fontId="10" fillId="26" borderId="21" xfId="0" applyFont="1" applyFill="1" applyBorder="1" applyAlignment="1">
      <alignment horizontal="left" vertical="center" wrapText="1"/>
    </xf>
    <xf numFmtId="0" fontId="39" fillId="26" borderId="0" xfId="0" applyFont="1" applyFill="1" applyBorder="1"/>
    <xf numFmtId="0" fontId="0" fillId="26" borderId="0" xfId="0" applyFill="1" applyBorder="1"/>
    <xf numFmtId="0" fontId="41" fillId="26" borderId="0" xfId="0" applyFont="1" applyFill="1" applyAlignment="1">
      <alignment horizontal="left" wrapText="1"/>
    </xf>
    <xf numFmtId="0" fontId="41" fillId="26" borderId="0" xfId="0" applyFont="1" applyFill="1" applyBorder="1" applyAlignment="1">
      <alignment wrapText="1"/>
    </xf>
    <xf numFmtId="0" fontId="41" fillId="26" borderId="0" xfId="0" applyFont="1" applyFill="1" applyBorder="1" applyAlignment="1">
      <alignment horizontal="left"/>
    </xf>
    <xf numFmtId="0" fontId="41" fillId="26" borderId="0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26" borderId="0" xfId="0" applyFill="1" applyAlignment="1"/>
    <xf numFmtId="0" fontId="41" fillId="26" borderId="0" xfId="0" applyFont="1" applyFill="1" applyAlignment="1">
      <alignment wrapText="1"/>
    </xf>
    <xf numFmtId="0" fontId="41" fillId="26" borderId="0" xfId="0" applyFont="1" applyFill="1" applyAlignment="1">
      <alignment horizontal="center"/>
    </xf>
    <xf numFmtId="0" fontId="41" fillId="26" borderId="0" xfId="0" applyFont="1" applyFill="1" applyAlignment="1">
      <alignment horizontal="center"/>
    </xf>
    <xf numFmtId="0" fontId="42" fillId="26" borderId="0" xfId="0" applyFont="1" applyFill="1" applyAlignment="1">
      <alignment horizontal="center"/>
    </xf>
    <xf numFmtId="0" fontId="39" fillId="26" borderId="0" xfId="0" applyFont="1" applyFill="1" applyAlignment="1"/>
    <xf numFmtId="0" fontId="41" fillId="26" borderId="0" xfId="0" applyFont="1" applyFill="1"/>
    <xf numFmtId="0" fontId="45" fillId="26" borderId="0" xfId="0" applyFont="1" applyFill="1"/>
    <xf numFmtId="0" fontId="42" fillId="26" borderId="0" xfId="0" applyFont="1" applyFill="1" applyBorder="1" applyAlignment="1"/>
  </cellXfs>
  <cellStyles count="5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_Output2" xfId="39"/>
    <cellStyle name="Обычный_Output3" xfId="40"/>
    <cellStyle name="Обычный_Output4" xfId="41"/>
    <cellStyle name="Обычный_Output5" xfId="42"/>
    <cellStyle name="Обычный_Производственная_программа_ВС_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Финансовый 2" xfId="49"/>
    <cellStyle name="Хороший" xfId="50" builtinId="26" customBuiltin="1"/>
  </cellStyles>
  <dxfs count="0"/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77;&#1088;&#1077;&#1095;&#1077;&#1085;&#1100;%20&#1096;&#1072;&#1073;&#1083;&#1086;&#1085;&#1086;&#1074;%20&#1060;&#1057;&#1058;%20&#1088;&#1077;&#1077;&#1089;&#1090;&#1088;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87;&#1072;&#1087;&#1082;&#1072;%20&#1087;&#1088;&#1080;&#1082;&#1072;&#1079;%2048/&#1050;&#1086;&#1087;&#1080;&#1103;%20INV%2048%20VS(v5%200)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77;&#1088;&#1077;&#1095;&#1077;&#1085;&#1100;%20&#1096;&#1072;&#1073;&#1083;&#1086;&#1085;&#1086;&#1074;%20&#1060;&#1057;&#1058;%20&#1088;&#1077;&#1077;&#1089;&#1090;&#1088;/&#1044;&#1086;&#1087;&#1086;&#1083;&#1085;&#1077;&#1085;&#1080;&#1077;(&#1058;&#1057;,&#1042;&#1057;%20&#1080;%20&#1042;&#1054;)%20&#1056;&#1072;&#1089;&#1095;&#1105;&#1090;%20&#1090;&#1072;&#1088;&#1080;&#1092;&#1086;&#1074;/PR.PROG.VO.3.23(30.04.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73;&#1086;&#1095;&#1080;&#1081;%20&#1089;&#1090;&#1086;&#1083;/&#1056;&#1077;&#1075;&#1080;&#1086;&#1085;&#1072;&#1083;&#1100;&#1085;&#1099;&#1081;%20&#1086;&#1087;&#1077;&#1088;&#1072;&#1090;&#1086;&#1088;%20&#1087;&#1086;%20&#1058;&#1050;&#1054;/&#1057;&#1055;&#1045;&#1062;&#1058;&#1056;&#1040;&#1053;&#1057;/(&#1055;&#1088;&#1080;&#1075;&#1086;&#1076;&#1089;&#1082;&#1072;&#1103;%20&#1054;.&#1040;.)&#1087;&#1088;&#1077;&#1076;&#1083;&#1086;&#1078;&#1077;&#1085;&#1080;&#1103;%20&#1056;&#1057;&#1058;%20&#1050;&#1050;%20%202017-2019%20&#1087;&#1088;&#1077;&#1076;&#1074;&#1072;&#1088;&#1080;&#1090;&#1077;&#1083;&#1100;&#1085;&#1099;&#1081;%20&#1088;&#1072;&#1089;&#1095;&#1077;&#1090;%20&#1089;%20&#1091;&#1074;&#1077;&#1083;&#1080;&#1095;&#1077;&#1085;&#1080;&#1077;&#1084;%20&#1087;&#1086;%20&#1084;&#1072;&#1090;&#1077;&#1088;&#1080;&#1072;&#1083;&#1072;&#1084;%20&#1080;%20&#1085;&#1072;%20&#1089;&#1073;&#109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 refreshError="1"/>
      <sheetData sheetId="1" refreshError="1">
        <row r="1">
          <cell r="A1" t="str">
            <v>Краснодарский край</v>
          </cell>
          <cell r="B1" t="str">
            <v>Не определено</v>
          </cell>
          <cell r="D1">
            <v>0</v>
          </cell>
        </row>
        <row r="2">
          <cell r="A2" t="str">
            <v>Не определено</v>
          </cell>
          <cell r="B2" t="str">
            <v>Не определено</v>
          </cell>
        </row>
        <row r="3">
          <cell r="A3" t="str">
            <v>Не определено</v>
          </cell>
          <cell r="B3" t="str">
            <v>Не определено</v>
          </cell>
        </row>
        <row r="4">
          <cell r="A4" t="str">
            <v>Не определено</v>
          </cell>
          <cell r="B4" t="str">
            <v>Не определено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по организации изолирующ"/>
      <sheetName val="Расчет Топлива 2017"/>
      <sheetName val="7_Расчет тарифа"/>
      <sheetName val="ППР"/>
      <sheetName val="ОХР"/>
      <sheetName val="Баз ур операц расх"/>
      <sheetName val="Объем"/>
      <sheetName val="Сырье_матер"/>
      <sheetName val="Штатное"/>
      <sheetName val="Оплата тр"/>
      <sheetName val="результат 2015"/>
      <sheetName val="величина тарифа"/>
      <sheetName val="Амортизация"/>
      <sheetName val="Негативка"/>
      <sheetName val="Аренда земли"/>
      <sheetName val="Неподконтрольные расх"/>
      <sheetName val="_Теплоэнергия"/>
      <sheetName val="Теплоноситель"/>
      <sheetName val="Холодная вода"/>
      <sheetName val="Электроэнергия"/>
      <sheetName val="Индексы ОР"/>
      <sheetName val="Энергетические ресурсы"/>
      <sheetName val="форма эффективности показателей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K11">
            <v>841463</v>
          </cell>
          <cell r="L11">
            <v>823034</v>
          </cell>
          <cell r="O11">
            <v>835379</v>
          </cell>
          <cell r="P11">
            <v>847909</v>
          </cell>
        </row>
        <row r="12">
          <cell r="K12">
            <v>497.70399999999995</v>
          </cell>
          <cell r="L12">
            <v>497.70399999999995</v>
          </cell>
          <cell r="O12">
            <v>505.16899999999998</v>
          </cell>
          <cell r="P12">
            <v>512.74599999999998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topLeftCell="C8" zoomScaleNormal="100" zoomScaleSheetLayoutView="100" workbookViewId="0">
      <selection activeCell="C8" sqref="C8"/>
    </sheetView>
  </sheetViews>
  <sheetFormatPr defaultRowHeight="12" x14ac:dyDescent="0.2"/>
  <cols>
    <col min="1" max="1" width="16" style="40" hidden="1" customWidth="1"/>
    <col min="2" max="2" width="13.140625" style="40" hidden="1" customWidth="1"/>
    <col min="3" max="3" width="4.28515625" style="43" customWidth="1"/>
    <col min="4" max="4" width="13" style="43" customWidth="1"/>
    <col min="5" max="5" width="9.28515625" style="43" customWidth="1"/>
    <col min="6" max="6" width="8.85546875" style="43" customWidth="1"/>
    <col min="7" max="8" width="9.85546875" style="43" customWidth="1"/>
    <col min="9" max="9" width="8.140625" style="43" customWidth="1"/>
    <col min="10" max="10" width="9.5703125" style="43" customWidth="1"/>
    <col min="11" max="11" width="8.7109375" style="43" customWidth="1"/>
    <col min="12" max="12" width="7.85546875" style="43" customWidth="1"/>
    <col min="13" max="13" width="8.28515625" style="43" customWidth="1"/>
    <col min="14" max="14" width="10.7109375" style="43" customWidth="1"/>
    <col min="15" max="15" width="10.5703125" style="43" customWidth="1"/>
    <col min="16" max="16" width="7.5703125" style="43" customWidth="1"/>
    <col min="17" max="16384" width="9.140625" style="43"/>
  </cols>
  <sheetData>
    <row r="1" spans="1:17" s="38" customFormat="1" ht="39" hidden="1" customHeight="1" x14ac:dyDescent="0.2">
      <c r="A1" s="38" t="str">
        <f>[1]Титульный!A1</f>
        <v>Краснодарский край</v>
      </c>
      <c r="B1" s="38" t="str">
        <f>[1]Титульный!B1</f>
        <v>Не определено</v>
      </c>
      <c r="C1" s="38">
        <f>[1]Титульный!D1</f>
        <v>0</v>
      </c>
      <c r="E1" s="38" t="s">
        <v>167</v>
      </c>
      <c r="F1" s="38" t="s">
        <v>168</v>
      </c>
      <c r="G1" s="38" t="s">
        <v>169</v>
      </c>
      <c r="H1" s="38" t="s">
        <v>170</v>
      </c>
      <c r="I1" s="38" t="s">
        <v>171</v>
      </c>
      <c r="L1" s="38" t="s">
        <v>172</v>
      </c>
      <c r="M1" s="38" t="s">
        <v>173</v>
      </c>
      <c r="N1" s="38" t="s">
        <v>174</v>
      </c>
    </row>
    <row r="2" spans="1:17" s="38" customFormat="1" ht="102" hidden="1" customHeight="1" x14ac:dyDescent="0.2">
      <c r="A2" s="38" t="str">
        <f>[1]Титульный!A2</f>
        <v>Не определено</v>
      </c>
      <c r="B2" s="38" t="str">
        <f>[1]Титульный!B2</f>
        <v>Не определено</v>
      </c>
      <c r="E2" s="38" t="str">
        <f>E14</f>
        <v>Тип, марка                       
объекта</v>
      </c>
      <c r="F2" s="38" t="str">
        <f>F14</f>
        <v xml:space="preserve">Суточное (среднее) потребление электроэнергии (кВт/сут) </v>
      </c>
      <c r="G2" s="38" t="str">
        <f>G14</f>
        <v>Производственная мощность оборудования (среднее значение по году), тыс.м3</v>
      </c>
      <c r="H2" s="38">
        <f>H14</f>
        <v>0</v>
      </c>
      <c r="I2" s="38">
        <f>I14</f>
        <v>0</v>
      </c>
      <c r="L2" s="38" t="e">
        <f>#REF!&amp;" "&amp;$L$14&amp;" "&amp;L16</f>
        <v>#REF!</v>
      </c>
      <c r="M2" s="38" t="e">
        <f>#REF!&amp;" "&amp;$L$14&amp;" "&amp;#REF!</f>
        <v>#REF!</v>
      </c>
      <c r="N2" s="38" t="e">
        <f>#REF!&amp;" "&amp;$L$14&amp;" "&amp;M16</f>
        <v>#REF!</v>
      </c>
    </row>
    <row r="3" spans="1:17" s="38" customFormat="1" ht="15" hidden="1" customHeight="1" x14ac:dyDescent="0.2">
      <c r="A3" s="38" t="str">
        <f>[1]Титульный!A3</f>
        <v>Не определено</v>
      </c>
      <c r="B3" s="38" t="str">
        <f>[1]Титульный!B3</f>
        <v>Не определено</v>
      </c>
    </row>
    <row r="4" spans="1:17" s="38" customFormat="1" ht="15" hidden="1" customHeight="1" x14ac:dyDescent="0.2">
      <c r="A4" s="38" t="str">
        <f>[1]Титульный!A4</f>
        <v>Не определено</v>
      </c>
      <c r="B4" s="38" t="str">
        <f>[1]Титульный!B4</f>
        <v>Не определено</v>
      </c>
    </row>
    <row r="5" spans="1:17" s="38" customFormat="1" ht="15" hidden="1" customHeight="1" x14ac:dyDescent="0.2"/>
    <row r="6" spans="1:17" s="39" customFormat="1" hidden="1" x14ac:dyDescent="0.2"/>
    <row r="7" spans="1:17" s="39" customFormat="1" hidden="1" x14ac:dyDescent="0.2"/>
    <row r="8" spans="1:17" s="39" customFormat="1" ht="15" x14ac:dyDescent="0.25">
      <c r="C8" s="165" t="s">
        <v>262</v>
      </c>
    </row>
    <row r="9" spans="1:17" ht="12" customHeight="1" x14ac:dyDescent="0.2">
      <c r="C9" s="130" t="s">
        <v>175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42"/>
    </row>
    <row r="10" spans="1:17" ht="12" customHeight="1" x14ac:dyDescent="0.2"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42"/>
    </row>
    <row r="11" spans="1:17" ht="12" customHeight="1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7" ht="12" customHeight="1" x14ac:dyDescent="0.2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7" ht="12" customHeight="1" x14ac:dyDescent="0.2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4" spans="1:17" s="45" customFormat="1" ht="15.75" customHeight="1" x14ac:dyDescent="0.2">
      <c r="A14" s="44"/>
      <c r="B14" s="44"/>
      <c r="C14" s="132" t="s">
        <v>33</v>
      </c>
      <c r="D14" s="132" t="s">
        <v>176</v>
      </c>
      <c r="E14" s="132" t="s">
        <v>177</v>
      </c>
      <c r="F14" s="132" t="s">
        <v>178</v>
      </c>
      <c r="G14" s="132" t="s">
        <v>179</v>
      </c>
      <c r="H14" s="133"/>
      <c r="I14" s="133"/>
      <c r="J14" s="132" t="s">
        <v>180</v>
      </c>
      <c r="K14" s="132" t="s">
        <v>181</v>
      </c>
      <c r="L14" s="135" t="s">
        <v>182</v>
      </c>
      <c r="M14" s="135"/>
      <c r="N14" s="135"/>
      <c r="O14" s="135"/>
      <c r="P14" s="135"/>
      <c r="Q14" s="135"/>
    </row>
    <row r="15" spans="1:17" s="45" customFormat="1" ht="15.75" customHeight="1" x14ac:dyDescent="0.2">
      <c r="A15" s="44"/>
      <c r="B15" s="44"/>
      <c r="C15" s="132"/>
      <c r="D15" s="132"/>
      <c r="E15" s="132"/>
      <c r="F15" s="132"/>
      <c r="G15" s="132"/>
      <c r="H15" s="133"/>
      <c r="I15" s="133"/>
      <c r="J15" s="132"/>
      <c r="K15" s="132"/>
      <c r="L15" s="135"/>
      <c r="M15" s="135"/>
      <c r="N15" s="135"/>
      <c r="O15" s="135"/>
      <c r="P15" s="135"/>
      <c r="Q15" s="135"/>
    </row>
    <row r="16" spans="1:17" s="45" customFormat="1" ht="19.5" customHeight="1" x14ac:dyDescent="0.2">
      <c r="A16" s="44"/>
      <c r="B16" s="44"/>
      <c r="C16" s="132"/>
      <c r="D16" s="132"/>
      <c r="E16" s="132"/>
      <c r="F16" s="132"/>
      <c r="G16" s="132"/>
      <c r="H16" s="133"/>
      <c r="I16" s="133"/>
      <c r="J16" s="132"/>
      <c r="K16" s="132"/>
      <c r="L16" s="131" t="s">
        <v>183</v>
      </c>
      <c r="M16" s="131" t="s">
        <v>184</v>
      </c>
      <c r="N16" s="131" t="s">
        <v>185</v>
      </c>
      <c r="O16" s="134" t="s">
        <v>186</v>
      </c>
      <c r="P16" s="131" t="s">
        <v>187</v>
      </c>
      <c r="Q16" s="131" t="s">
        <v>188</v>
      </c>
    </row>
    <row r="17" spans="1:17" s="45" customFormat="1" ht="30.75" customHeight="1" x14ac:dyDescent="0.2">
      <c r="A17" s="44"/>
      <c r="B17" s="44"/>
      <c r="C17" s="133"/>
      <c r="D17" s="133"/>
      <c r="E17" s="133"/>
      <c r="F17" s="133"/>
      <c r="G17" s="53" t="s">
        <v>189</v>
      </c>
      <c r="H17" s="53" t="s">
        <v>190</v>
      </c>
      <c r="I17" s="53" t="s">
        <v>191</v>
      </c>
      <c r="J17" s="133"/>
      <c r="K17" s="133"/>
      <c r="L17" s="131"/>
      <c r="M17" s="131"/>
      <c r="N17" s="131"/>
      <c r="O17" s="134"/>
      <c r="P17" s="131"/>
      <c r="Q17" s="131"/>
    </row>
    <row r="18" spans="1:17" ht="15" customHeight="1" x14ac:dyDescent="0.2">
      <c r="C18" s="54">
        <v>1</v>
      </c>
      <c r="D18" s="53">
        <v>2</v>
      </c>
      <c r="E18" s="54">
        <v>3</v>
      </c>
      <c r="F18" s="53">
        <v>4</v>
      </c>
      <c r="G18" s="54">
        <v>5</v>
      </c>
      <c r="H18" s="53">
        <v>6</v>
      </c>
      <c r="I18" s="54">
        <v>7</v>
      </c>
      <c r="J18" s="55" t="s">
        <v>87</v>
      </c>
      <c r="K18" s="55" t="s">
        <v>89</v>
      </c>
      <c r="L18" s="55" t="s">
        <v>91</v>
      </c>
      <c r="M18" s="46">
        <v>11</v>
      </c>
      <c r="N18" s="46">
        <v>12</v>
      </c>
      <c r="O18" s="55" t="s">
        <v>95</v>
      </c>
      <c r="P18" s="46">
        <v>14</v>
      </c>
      <c r="Q18" s="46">
        <v>15</v>
      </c>
    </row>
    <row r="19" spans="1:17" s="50" customFormat="1" ht="48.75" customHeight="1" x14ac:dyDescent="0.2">
      <c r="A19" s="39"/>
      <c r="B19" s="39"/>
      <c r="C19" s="47"/>
      <c r="D19" s="47"/>
      <c r="E19" s="48"/>
      <c r="F19" s="49"/>
      <c r="G19" s="92"/>
      <c r="H19" s="92"/>
      <c r="I19" s="93"/>
      <c r="J19" s="49"/>
      <c r="K19" s="49"/>
      <c r="L19" s="49"/>
      <c r="M19" s="49"/>
      <c r="N19" s="49"/>
      <c r="O19" s="49"/>
      <c r="P19" s="49"/>
      <c r="Q19" s="49"/>
    </row>
    <row r="20" spans="1:17" s="50" customFormat="1" hidden="1" x14ac:dyDescent="0.2">
      <c r="A20" s="39"/>
      <c r="B20" s="3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7" s="50" customFormat="1" hidden="1" x14ac:dyDescent="0.2">
      <c r="A21" s="39"/>
      <c r="B21" s="3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7" s="50" customFormat="1" hidden="1" x14ac:dyDescent="0.2">
      <c r="A22" s="39"/>
      <c r="B22" s="3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7" s="50" customFormat="1" hidden="1" x14ac:dyDescent="0.2">
      <c r="A23" s="39"/>
      <c r="B23" s="3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7" s="50" customFormat="1" hidden="1" x14ac:dyDescent="0.2">
      <c r="A24" s="39"/>
      <c r="B24" s="3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7" s="50" customFormat="1" hidden="1" x14ac:dyDescent="0.2">
      <c r="A25" s="39"/>
      <c r="B25" s="3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7" s="50" customFormat="1" hidden="1" x14ac:dyDescent="0.2">
      <c r="A26" s="39"/>
      <c r="B26" s="3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7" s="50" customFormat="1" hidden="1" x14ac:dyDescent="0.2">
      <c r="A27" s="39"/>
      <c r="B27" s="3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7" s="50" customFormat="1" hidden="1" x14ac:dyDescent="0.2">
      <c r="A28" s="39"/>
      <c r="B28" s="3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7" s="50" customFormat="1" hidden="1" x14ac:dyDescent="0.2">
      <c r="A29" s="39"/>
      <c r="B29" s="3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4" spans="4:8" ht="12.75" x14ac:dyDescent="0.2">
      <c r="D34" s="52"/>
      <c r="E34"/>
      <c r="F34"/>
      <c r="G34"/>
      <c r="H34" s="52"/>
    </row>
  </sheetData>
  <mergeCells count="15">
    <mergeCell ref="O16:O17"/>
    <mergeCell ref="P16:P17"/>
    <mergeCell ref="Q16:Q17"/>
    <mergeCell ref="L14:Q15"/>
    <mergeCell ref="G14:I16"/>
    <mergeCell ref="J14:J17"/>
    <mergeCell ref="K14:K17"/>
    <mergeCell ref="L16:L17"/>
    <mergeCell ref="C9:N10"/>
    <mergeCell ref="M16:M17"/>
    <mergeCell ref="N16:N17"/>
    <mergeCell ref="E14:E17"/>
    <mergeCell ref="F14:F17"/>
    <mergeCell ref="C14:C17"/>
    <mergeCell ref="D14:D17"/>
  </mergeCells>
  <phoneticPr fontId="30" type="noConversion"/>
  <pageMargins left="0.67" right="0.24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28"/>
  <sheetViews>
    <sheetView zoomScaleNormal="100" zoomScaleSheetLayoutView="100" workbookViewId="0">
      <selection activeCell="A3" sqref="A3"/>
    </sheetView>
  </sheetViews>
  <sheetFormatPr defaultColWidth="11.42578125" defaultRowHeight="15" x14ac:dyDescent="0.25"/>
  <cols>
    <col min="1" max="1" width="7.85546875" style="4" customWidth="1"/>
    <col min="2" max="2" width="33.85546875" style="4" customWidth="1"/>
    <col min="3" max="3" width="13.85546875" style="4" customWidth="1"/>
    <col min="4" max="11" width="8.5703125" style="4" customWidth="1"/>
    <col min="12" max="12" width="13.42578125" style="4" hidden="1" customWidth="1"/>
    <col min="13" max="13" width="0" style="4" hidden="1" customWidth="1"/>
    <col min="14" max="14" width="11.42578125" style="4"/>
    <col min="15" max="15" width="22.140625" style="4" customWidth="1"/>
    <col min="16" max="16384" width="11.42578125" style="4"/>
  </cols>
  <sheetData>
    <row r="1" spans="1:15" s="1" customFormat="1" ht="12" x14ac:dyDescent="0.2">
      <c r="H1" s="2" t="s">
        <v>0</v>
      </c>
      <c r="I1" s="3"/>
      <c r="J1" s="3"/>
      <c r="K1" s="3"/>
    </row>
    <row r="2" spans="1:15" s="1" customFormat="1" ht="38.25" customHeight="1" x14ac:dyDescent="0.2">
      <c r="H2" s="136" t="s">
        <v>27</v>
      </c>
      <c r="I2" s="136"/>
      <c r="J2" s="136"/>
      <c r="K2" s="136"/>
      <c r="L2" s="136"/>
    </row>
    <row r="3" spans="1:15" ht="15" customHeight="1" x14ac:dyDescent="0.25">
      <c r="A3" s="165" t="s">
        <v>262</v>
      </c>
      <c r="B3" s="23"/>
    </row>
    <row r="4" spans="1:15" ht="15" customHeight="1" x14ac:dyDescent="0.25">
      <c r="A4" s="137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5" ht="15" customHeight="1" thickBot="1" x14ac:dyDescent="0.3"/>
    <row r="6" spans="1:15" ht="30" customHeight="1" thickBot="1" x14ac:dyDescent="0.3">
      <c r="A6" s="140" t="s">
        <v>2</v>
      </c>
      <c r="B6" s="142" t="s">
        <v>3</v>
      </c>
      <c r="C6" s="140" t="s">
        <v>4</v>
      </c>
      <c r="D6" s="138" t="s">
        <v>166</v>
      </c>
      <c r="E6" s="139"/>
      <c r="F6" s="138" t="s">
        <v>165</v>
      </c>
      <c r="G6" s="139"/>
      <c r="H6" s="138" t="s">
        <v>164</v>
      </c>
      <c r="I6" s="139"/>
      <c r="J6" s="138" t="s">
        <v>163</v>
      </c>
      <c r="K6" s="139"/>
      <c r="L6" s="5" t="s">
        <v>5</v>
      </c>
      <c r="M6" s="15" t="s">
        <v>200</v>
      </c>
      <c r="O6" s="81"/>
    </row>
    <row r="7" spans="1:15" x14ac:dyDescent="0.25">
      <c r="A7" s="141"/>
      <c r="B7" s="141"/>
      <c r="C7" s="141"/>
      <c r="D7" s="6" t="s">
        <v>6</v>
      </c>
      <c r="E7" s="7" t="s">
        <v>7</v>
      </c>
      <c r="F7" s="6" t="s">
        <v>6</v>
      </c>
      <c r="G7" s="7" t="s">
        <v>7</v>
      </c>
      <c r="H7" s="6" t="s">
        <v>6</v>
      </c>
      <c r="I7" s="7" t="s">
        <v>7</v>
      </c>
      <c r="J7" s="6" t="s">
        <v>6</v>
      </c>
      <c r="K7" s="7" t="s">
        <v>8</v>
      </c>
      <c r="L7" s="7"/>
      <c r="M7" s="72"/>
    </row>
    <row r="8" spans="1:1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72"/>
    </row>
    <row r="9" spans="1:15" ht="30" x14ac:dyDescent="0.25">
      <c r="A9" s="9" t="s">
        <v>9</v>
      </c>
      <c r="B9" s="10" t="s">
        <v>10</v>
      </c>
      <c r="C9" s="8" t="s">
        <v>11</v>
      </c>
      <c r="D9" s="57"/>
      <c r="E9" s="57"/>
      <c r="F9" s="56"/>
      <c r="G9" s="56"/>
      <c r="H9" s="56"/>
      <c r="I9" s="56"/>
      <c r="J9" s="56"/>
      <c r="K9" s="56"/>
      <c r="L9" s="56"/>
      <c r="M9" s="56"/>
    </row>
    <row r="10" spans="1:15" ht="30" x14ac:dyDescent="0.25">
      <c r="A10" s="9" t="s">
        <v>12</v>
      </c>
      <c r="B10" s="10" t="s">
        <v>13</v>
      </c>
      <c r="C10" s="8" t="s">
        <v>11</v>
      </c>
      <c r="D10" s="57"/>
      <c r="E10" s="57"/>
      <c r="F10" s="56"/>
      <c r="G10" s="56"/>
      <c r="H10" s="56"/>
      <c r="I10" s="56"/>
      <c r="J10" s="56"/>
      <c r="K10" s="56"/>
      <c r="L10" s="56"/>
      <c r="M10" s="56"/>
    </row>
    <row r="11" spans="1:15" x14ac:dyDescent="0.25">
      <c r="A11" s="9" t="s">
        <v>14</v>
      </c>
      <c r="B11" s="10" t="s">
        <v>15</v>
      </c>
      <c r="C11" s="8" t="s">
        <v>11</v>
      </c>
      <c r="D11" s="57"/>
      <c r="E11" s="57"/>
      <c r="F11" s="56"/>
      <c r="G11" s="56"/>
      <c r="H11" s="56"/>
      <c r="I11" s="56"/>
      <c r="J11" s="56"/>
      <c r="K11" s="56"/>
      <c r="L11" s="56"/>
      <c r="M11" s="72"/>
    </row>
    <row r="12" spans="1:15" ht="30" x14ac:dyDescent="0.25">
      <c r="A12" s="9" t="s">
        <v>16</v>
      </c>
      <c r="B12" s="10" t="s">
        <v>17</v>
      </c>
      <c r="C12" s="8" t="s">
        <v>11</v>
      </c>
      <c r="D12" s="57"/>
      <c r="E12" s="57"/>
      <c r="F12" s="56"/>
      <c r="G12" s="56"/>
      <c r="H12" s="56"/>
      <c r="I12" s="56"/>
      <c r="J12" s="56"/>
      <c r="K12" s="56"/>
      <c r="L12" s="56"/>
      <c r="M12" s="72"/>
    </row>
    <row r="13" spans="1:15" x14ac:dyDescent="0.25">
      <c r="A13" s="9" t="s">
        <v>18</v>
      </c>
      <c r="B13" s="67" t="s">
        <v>19</v>
      </c>
      <c r="C13" s="8" t="s">
        <v>11</v>
      </c>
      <c r="D13" s="57"/>
      <c r="E13" s="57"/>
      <c r="F13" s="56"/>
      <c r="G13" s="56"/>
      <c r="H13" s="56"/>
      <c r="I13" s="56"/>
      <c r="J13" s="56"/>
      <c r="K13" s="56"/>
      <c r="L13" s="56"/>
      <c r="M13" s="72"/>
    </row>
    <row r="14" spans="1:15" x14ac:dyDescent="0.25">
      <c r="A14" s="9" t="s">
        <v>20</v>
      </c>
      <c r="B14" s="67" t="s">
        <v>21</v>
      </c>
      <c r="C14" s="8" t="s">
        <v>11</v>
      </c>
      <c r="D14" s="57"/>
      <c r="E14" s="57"/>
      <c r="F14" s="56"/>
      <c r="G14" s="56"/>
      <c r="H14" s="56"/>
      <c r="I14" s="56"/>
      <c r="J14" s="56"/>
      <c r="K14" s="56"/>
      <c r="L14" s="56"/>
      <c r="M14" s="56"/>
    </row>
    <row r="15" spans="1:15" x14ac:dyDescent="0.25">
      <c r="A15" s="9" t="s">
        <v>22</v>
      </c>
      <c r="B15" s="67" t="s">
        <v>23</v>
      </c>
      <c r="C15" s="8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72"/>
    </row>
    <row r="16" spans="1:15" x14ac:dyDescent="0.25">
      <c r="A16" s="9"/>
      <c r="B16" s="70" t="s">
        <v>202</v>
      </c>
      <c r="C16" s="8"/>
      <c r="D16" s="56"/>
      <c r="E16" s="56"/>
      <c r="F16" s="56"/>
      <c r="G16" s="56"/>
      <c r="H16" s="56"/>
      <c r="I16" s="56"/>
      <c r="J16" s="56"/>
      <c r="K16" s="56"/>
      <c r="L16" s="56"/>
      <c r="M16" s="71"/>
    </row>
    <row r="17" spans="1:13" x14ac:dyDescent="0.25">
      <c r="A17" s="9"/>
      <c r="B17" s="70" t="s">
        <v>203</v>
      </c>
      <c r="C17" s="8"/>
      <c r="D17" s="56"/>
      <c r="E17" s="56"/>
      <c r="F17" s="56"/>
      <c r="G17" s="56"/>
      <c r="H17" s="56"/>
      <c r="I17" s="56"/>
      <c r="J17" s="56"/>
      <c r="K17" s="56"/>
      <c r="L17" s="56"/>
      <c r="M17" s="71"/>
    </row>
    <row r="18" spans="1:13" ht="30" x14ac:dyDescent="0.25">
      <c r="A18" s="9" t="s">
        <v>24</v>
      </c>
      <c r="B18" s="10" t="s">
        <v>25</v>
      </c>
      <c r="C18" s="8" t="s">
        <v>26</v>
      </c>
      <c r="D18" s="56"/>
      <c r="E18" s="56"/>
      <c r="F18" s="56"/>
      <c r="G18" s="56"/>
      <c r="H18" s="56"/>
      <c r="I18" s="56"/>
      <c r="J18" s="56"/>
      <c r="K18" s="56"/>
      <c r="L18" s="56"/>
      <c r="M18" s="72"/>
    </row>
    <row r="21" spans="1:13" x14ac:dyDescent="0.25">
      <c r="B21" s="23"/>
    </row>
    <row r="25" spans="1:13" hidden="1" x14ac:dyDescent="0.25">
      <c r="B25" s="4" t="s">
        <v>198</v>
      </c>
    </row>
    <row r="26" spans="1:13" hidden="1" x14ac:dyDescent="0.25"/>
    <row r="27" spans="1:13" hidden="1" x14ac:dyDescent="0.25"/>
    <row r="28" spans="1:13" hidden="1" x14ac:dyDescent="0.25">
      <c r="B28" s="4" t="s">
        <v>199</v>
      </c>
    </row>
  </sheetData>
  <mergeCells count="9">
    <mergeCell ref="H2:L2"/>
    <mergeCell ref="A4:L4"/>
    <mergeCell ref="F6:G6"/>
    <mergeCell ref="H6:I6"/>
    <mergeCell ref="J6:K6"/>
    <mergeCell ref="D6:E6"/>
    <mergeCell ref="A6:A7"/>
    <mergeCell ref="B6:B7"/>
    <mergeCell ref="C6:C7"/>
  </mergeCells>
  <phoneticPr fontId="0" type="noConversion"/>
  <pageMargins left="0.69" right="0.39370078740157483" top="0.78740157480314965" bottom="0.39370078740157483" header="0.54" footer="0.19685039370078741"/>
  <pageSetup paperSize="9" scale="9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6"/>
  <sheetViews>
    <sheetView zoomScaleNormal="100" zoomScaleSheetLayoutView="100" workbookViewId="0">
      <selection activeCell="A3" sqref="A3"/>
    </sheetView>
  </sheetViews>
  <sheetFormatPr defaultColWidth="11.42578125" defaultRowHeight="15" x14ac:dyDescent="0.25"/>
  <cols>
    <col min="1" max="1" width="7.85546875" style="14" customWidth="1"/>
    <col min="2" max="2" width="33.85546875" style="14" customWidth="1"/>
    <col min="3" max="3" width="13.85546875" style="14" customWidth="1"/>
    <col min="4" max="11" width="8.5703125" style="14" customWidth="1"/>
    <col min="12" max="12" width="13.42578125" style="14" customWidth="1"/>
    <col min="13" max="16384" width="11.42578125" style="14"/>
  </cols>
  <sheetData>
    <row r="1" spans="1:12" s="11" customFormat="1" ht="12" x14ac:dyDescent="0.2">
      <c r="H1" s="12" t="s">
        <v>28</v>
      </c>
      <c r="I1" s="13"/>
      <c r="J1" s="13"/>
      <c r="K1" s="13"/>
    </row>
    <row r="2" spans="1:12" s="11" customFormat="1" ht="38.25" customHeight="1" x14ac:dyDescent="0.2">
      <c r="H2" s="143" t="s">
        <v>27</v>
      </c>
      <c r="I2" s="143"/>
      <c r="J2" s="143"/>
      <c r="K2" s="143"/>
      <c r="L2" s="143"/>
    </row>
    <row r="3" spans="1:12" ht="15" customHeight="1" x14ac:dyDescent="0.25">
      <c r="A3" s="165" t="s">
        <v>262</v>
      </c>
    </row>
    <row r="4" spans="1:12" ht="15" customHeight="1" x14ac:dyDescent="0.25">
      <c r="A4" s="144" t="s">
        <v>29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5" customHeight="1" x14ac:dyDescent="0.25"/>
    <row r="6" spans="1:12" ht="30" customHeight="1" x14ac:dyDescent="0.25">
      <c r="A6" s="145" t="s">
        <v>2</v>
      </c>
      <c r="B6" s="147" t="s">
        <v>3</v>
      </c>
      <c r="C6" s="145" t="s">
        <v>4</v>
      </c>
      <c r="D6" s="138" t="s">
        <v>166</v>
      </c>
      <c r="E6" s="139"/>
      <c r="F6" s="138" t="s">
        <v>165</v>
      </c>
      <c r="G6" s="139"/>
      <c r="H6" s="138" t="s">
        <v>164</v>
      </c>
      <c r="I6" s="139"/>
      <c r="J6" s="138" t="s">
        <v>163</v>
      </c>
      <c r="K6" s="139"/>
      <c r="L6" s="15" t="s">
        <v>200</v>
      </c>
    </row>
    <row r="7" spans="1:12" x14ac:dyDescent="0.25">
      <c r="A7" s="146"/>
      <c r="B7" s="146"/>
      <c r="C7" s="146"/>
      <c r="D7" s="16" t="s">
        <v>6</v>
      </c>
      <c r="E7" s="17" t="s">
        <v>7</v>
      </c>
      <c r="F7" s="16" t="s">
        <v>6</v>
      </c>
      <c r="G7" s="17" t="s">
        <v>7</v>
      </c>
      <c r="H7" s="16" t="s">
        <v>6</v>
      </c>
      <c r="I7" s="17" t="s">
        <v>7</v>
      </c>
      <c r="J7" s="16" t="s">
        <v>6</v>
      </c>
      <c r="K7" s="17" t="s">
        <v>8</v>
      </c>
      <c r="L7" s="17"/>
    </row>
    <row r="8" spans="1:12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</row>
    <row r="9" spans="1:12" ht="30" x14ac:dyDescent="0.25">
      <c r="A9" s="19" t="s">
        <v>9</v>
      </c>
      <c r="B9" s="20" t="s">
        <v>30</v>
      </c>
      <c r="C9" s="18" t="s">
        <v>31</v>
      </c>
      <c r="D9" s="68"/>
      <c r="E9" s="68"/>
      <c r="F9" s="68"/>
      <c r="G9" s="68"/>
      <c r="H9" s="68"/>
      <c r="I9" s="68"/>
      <c r="J9" s="68"/>
      <c r="K9" s="68"/>
      <c r="L9" s="68"/>
    </row>
    <row r="10" spans="1:12" ht="30" x14ac:dyDescent="0.25">
      <c r="A10" s="19" t="s">
        <v>12</v>
      </c>
      <c r="B10" s="20" t="s">
        <v>13</v>
      </c>
      <c r="C10" s="18" t="s">
        <v>31</v>
      </c>
      <c r="D10" s="68"/>
      <c r="E10" s="68"/>
      <c r="F10" s="68"/>
      <c r="G10" s="68"/>
      <c r="H10" s="68"/>
      <c r="I10" s="68"/>
      <c r="J10" s="68"/>
      <c r="K10" s="68"/>
      <c r="L10" s="68"/>
    </row>
    <row r="11" spans="1:12" x14ac:dyDescent="0.25">
      <c r="A11" s="19" t="s">
        <v>14</v>
      </c>
      <c r="B11" s="20" t="s">
        <v>15</v>
      </c>
      <c r="C11" s="18" t="s">
        <v>31</v>
      </c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30" x14ac:dyDescent="0.25">
      <c r="A12" s="19" t="s">
        <v>16</v>
      </c>
      <c r="B12" s="20" t="s">
        <v>17</v>
      </c>
      <c r="C12" s="18" t="s">
        <v>31</v>
      </c>
      <c r="D12" s="68"/>
      <c r="E12" s="68"/>
      <c r="F12" s="68"/>
      <c r="G12" s="68"/>
      <c r="H12" s="68"/>
      <c r="I12" s="68"/>
      <c r="J12" s="68"/>
      <c r="K12" s="68"/>
      <c r="L12" s="68"/>
    </row>
    <row r="13" spans="1:12" x14ac:dyDescent="0.25">
      <c r="A13" s="19" t="s">
        <v>18</v>
      </c>
      <c r="B13" s="20" t="s">
        <v>19</v>
      </c>
      <c r="C13" s="18" t="s">
        <v>31</v>
      </c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25">
      <c r="A14" s="19" t="s">
        <v>20</v>
      </c>
      <c r="B14" s="20" t="s">
        <v>21</v>
      </c>
      <c r="C14" s="18" t="s">
        <v>31</v>
      </c>
      <c r="D14" s="68"/>
      <c r="E14" s="68"/>
      <c r="F14" s="68"/>
      <c r="G14" s="68"/>
      <c r="H14" s="68"/>
      <c r="I14" s="68"/>
      <c r="J14" s="68"/>
      <c r="K14" s="68"/>
      <c r="L14" s="68"/>
    </row>
    <row r="15" spans="1:12" x14ac:dyDescent="0.25">
      <c r="A15" s="19" t="s">
        <v>22</v>
      </c>
      <c r="B15" s="20" t="s">
        <v>23</v>
      </c>
      <c r="C15" s="18" t="s">
        <v>31</v>
      </c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30" x14ac:dyDescent="0.25">
      <c r="A16" s="19" t="s">
        <v>24</v>
      </c>
      <c r="B16" s="20" t="s">
        <v>25</v>
      </c>
      <c r="C16" s="18" t="s">
        <v>26</v>
      </c>
      <c r="D16" s="68"/>
      <c r="E16" s="68"/>
      <c r="F16" s="68"/>
      <c r="G16" s="68"/>
      <c r="H16" s="68"/>
      <c r="I16" s="68"/>
      <c r="J16" s="68"/>
      <c r="K16" s="68"/>
      <c r="L16" s="68"/>
    </row>
  </sheetData>
  <mergeCells count="9">
    <mergeCell ref="H2:L2"/>
    <mergeCell ref="A4:L4"/>
    <mergeCell ref="F6:G6"/>
    <mergeCell ref="H6:I6"/>
    <mergeCell ref="J6:K6"/>
    <mergeCell ref="D6:E6"/>
    <mergeCell ref="A6:A7"/>
    <mergeCell ref="B6:B7"/>
    <mergeCell ref="C6:C7"/>
  </mergeCells>
  <phoneticPr fontId="0" type="noConversion"/>
  <pageMargins left="0.39370078740157483" right="0.39370078740157483" top="0.78740157480314965" bottom="0.39370078740157483" header="0.19685039370078741" footer="0.19685039370078741"/>
  <pageSetup paperSize="9" scale="7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8"/>
  <sheetViews>
    <sheetView tabSelected="1" zoomScaleNormal="100" zoomScaleSheetLayoutView="100" workbookViewId="0">
      <pane xSplit="3" ySplit="7" topLeftCell="D23" activePane="bottomRight" state="frozen"/>
      <selection pane="topRight" activeCell="D1" sqref="D1"/>
      <selection pane="bottomLeft" activeCell="A7" sqref="A7"/>
      <selection pane="bottomRight" activeCell="G8" sqref="G8"/>
    </sheetView>
  </sheetViews>
  <sheetFormatPr defaultColWidth="11.42578125" defaultRowHeight="15" x14ac:dyDescent="0.25"/>
  <cols>
    <col min="1" max="1" width="6.140625" style="23" customWidth="1"/>
    <col min="2" max="2" width="62.5703125" style="23" customWidth="1"/>
    <col min="3" max="3" width="12.140625" style="23" customWidth="1"/>
    <col min="4" max="4" width="14.140625" style="23" customWidth="1"/>
    <col min="5" max="5" width="13.140625" style="23" customWidth="1"/>
    <col min="6" max="16384" width="11.42578125" style="23"/>
  </cols>
  <sheetData>
    <row r="1" spans="1:5" s="21" customFormat="1" ht="12" x14ac:dyDescent="0.2">
      <c r="D1" s="22"/>
      <c r="E1" s="22" t="s">
        <v>207</v>
      </c>
    </row>
    <row r="2" spans="1:5" ht="15" customHeight="1" x14ac:dyDescent="0.25">
      <c r="A2" s="165" t="s">
        <v>262</v>
      </c>
    </row>
    <row r="3" spans="1:5" ht="15" customHeight="1" x14ac:dyDescent="0.25">
      <c r="A3" s="148" t="s">
        <v>32</v>
      </c>
      <c r="B3" s="148"/>
      <c r="C3" s="148"/>
      <c r="D3" s="148"/>
      <c r="E3" s="148"/>
    </row>
    <row r="4" spans="1:5" ht="15" customHeight="1" x14ac:dyDescent="0.25">
      <c r="A4" s="82"/>
      <c r="B4" s="82"/>
      <c r="C4" s="82"/>
      <c r="D4" s="82"/>
      <c r="E4" s="82"/>
    </row>
    <row r="5" spans="1:5" hidden="1" x14ac:dyDescent="0.25"/>
    <row r="6" spans="1:5" ht="30" customHeight="1" x14ac:dyDescent="0.25">
      <c r="A6" s="24" t="s">
        <v>33</v>
      </c>
      <c r="B6" s="25" t="s">
        <v>34</v>
      </c>
      <c r="C6" s="58" t="s">
        <v>4</v>
      </c>
      <c r="D6" s="26" t="s">
        <v>239</v>
      </c>
      <c r="E6" s="26" t="s">
        <v>193</v>
      </c>
    </row>
    <row r="7" spans="1:5" x14ac:dyDescent="0.25">
      <c r="A7" s="27">
        <v>1</v>
      </c>
      <c r="B7" s="27">
        <v>2</v>
      </c>
      <c r="C7" s="59">
        <v>3</v>
      </c>
      <c r="D7" s="27">
        <v>4</v>
      </c>
      <c r="E7" s="27">
        <v>5</v>
      </c>
    </row>
    <row r="8" spans="1:5" x14ac:dyDescent="0.25">
      <c r="A8" s="83" t="s">
        <v>9</v>
      </c>
      <c r="B8" s="90" t="s">
        <v>35</v>
      </c>
      <c r="C8" s="85" t="s">
        <v>36</v>
      </c>
      <c r="D8" s="87">
        <f>SUM(D9:D15)</f>
        <v>0</v>
      </c>
      <c r="E8" s="87">
        <f>SUM(E9:E15)</f>
        <v>0</v>
      </c>
    </row>
    <row r="9" spans="1:5" x14ac:dyDescent="0.25">
      <c r="A9" s="83" t="s">
        <v>12</v>
      </c>
      <c r="B9" s="84" t="s">
        <v>37</v>
      </c>
      <c r="C9" s="85" t="s">
        <v>36</v>
      </c>
      <c r="D9" s="87"/>
      <c r="E9" s="87"/>
    </row>
    <row r="10" spans="1:5" x14ac:dyDescent="0.25">
      <c r="A10" s="83" t="s">
        <v>14</v>
      </c>
      <c r="B10" s="84" t="s">
        <v>38</v>
      </c>
      <c r="C10" s="85" t="s">
        <v>36</v>
      </c>
      <c r="D10" s="69"/>
      <c r="E10" s="69"/>
    </row>
    <row r="11" spans="1:5" ht="45" customHeight="1" x14ac:dyDescent="0.25">
      <c r="A11" s="83" t="s">
        <v>39</v>
      </c>
      <c r="B11" s="84" t="s">
        <v>40</v>
      </c>
      <c r="C11" s="85" t="s">
        <v>36</v>
      </c>
      <c r="D11" s="69"/>
      <c r="E11" s="69"/>
    </row>
    <row r="12" spans="1:5" ht="30" x14ac:dyDescent="0.25">
      <c r="A12" s="83" t="s">
        <v>41</v>
      </c>
      <c r="B12" s="84" t="s">
        <v>42</v>
      </c>
      <c r="C12" s="85" t="s">
        <v>36</v>
      </c>
      <c r="D12" s="69"/>
      <c r="E12" s="69"/>
    </row>
    <row r="13" spans="1:5" x14ac:dyDescent="0.25">
      <c r="A13" s="83" t="s">
        <v>43</v>
      </c>
      <c r="B13" s="84" t="s">
        <v>44</v>
      </c>
      <c r="C13" s="85" t="s">
        <v>36</v>
      </c>
      <c r="D13" s="69"/>
      <c r="E13" s="69"/>
    </row>
    <row r="14" spans="1:5" ht="30" x14ac:dyDescent="0.25">
      <c r="A14" s="83" t="s">
        <v>45</v>
      </c>
      <c r="B14" s="84" t="s">
        <v>46</v>
      </c>
      <c r="C14" s="85" t="s">
        <v>36</v>
      </c>
      <c r="D14" s="87"/>
      <c r="E14" s="87"/>
    </row>
    <row r="15" spans="1:5" x14ac:dyDescent="0.25">
      <c r="A15" s="83" t="s">
        <v>47</v>
      </c>
      <c r="B15" s="80" t="s">
        <v>240</v>
      </c>
      <c r="C15" s="85" t="s">
        <v>36</v>
      </c>
      <c r="D15" s="69"/>
      <c r="E15" s="69"/>
    </row>
    <row r="16" spans="1:5" x14ac:dyDescent="0.25">
      <c r="A16" s="83" t="s">
        <v>16</v>
      </c>
      <c r="B16" s="90" t="s">
        <v>48</v>
      </c>
      <c r="C16" s="85" t="s">
        <v>36</v>
      </c>
      <c r="D16" s="69">
        <f>D17+D18+D19</f>
        <v>0</v>
      </c>
      <c r="E16" s="69">
        <f>E17+E18+E19</f>
        <v>0</v>
      </c>
    </row>
    <row r="17" spans="1:5" x14ac:dyDescent="0.25">
      <c r="A17" s="83" t="s">
        <v>18</v>
      </c>
      <c r="B17" s="84" t="s">
        <v>49</v>
      </c>
      <c r="C17" s="85" t="s">
        <v>36</v>
      </c>
      <c r="D17" s="69"/>
      <c r="E17" s="69"/>
    </row>
    <row r="18" spans="1:5" x14ac:dyDescent="0.25">
      <c r="A18" s="83" t="s">
        <v>20</v>
      </c>
      <c r="B18" s="84" t="s">
        <v>50</v>
      </c>
      <c r="C18" s="85" t="s">
        <v>36</v>
      </c>
      <c r="D18" s="69"/>
      <c r="E18" s="69"/>
    </row>
    <row r="19" spans="1:5" ht="30" x14ac:dyDescent="0.25">
      <c r="A19" s="83" t="s">
        <v>22</v>
      </c>
      <c r="B19" s="84" t="s">
        <v>51</v>
      </c>
      <c r="C19" s="85" t="s">
        <v>36</v>
      </c>
      <c r="D19" s="69"/>
      <c r="E19" s="69"/>
    </row>
    <row r="20" spans="1:5" x14ac:dyDescent="0.25">
      <c r="A20" s="83" t="s">
        <v>24</v>
      </c>
      <c r="B20" s="90" t="s">
        <v>52</v>
      </c>
      <c r="C20" s="85" t="s">
        <v>36</v>
      </c>
      <c r="D20" s="87">
        <f>SUM(D21:D29)</f>
        <v>0</v>
      </c>
      <c r="E20" s="87">
        <f>SUM(E21:E29)</f>
        <v>0</v>
      </c>
    </row>
    <row r="21" spans="1:5" ht="45" x14ac:dyDescent="0.25">
      <c r="A21" s="83" t="s">
        <v>53</v>
      </c>
      <c r="B21" s="84" t="s">
        <v>54</v>
      </c>
      <c r="C21" s="85" t="s">
        <v>36</v>
      </c>
      <c r="D21" s="69"/>
      <c r="E21" s="69"/>
    </row>
    <row r="22" spans="1:5" ht="45" x14ac:dyDescent="0.25">
      <c r="A22" s="83" t="s">
        <v>55</v>
      </c>
      <c r="B22" s="84" t="s">
        <v>56</v>
      </c>
      <c r="C22" s="85" t="s">
        <v>36</v>
      </c>
      <c r="D22" s="69"/>
      <c r="E22" s="69"/>
    </row>
    <row r="23" spans="1:5" x14ac:dyDescent="0.25">
      <c r="A23" s="83" t="s">
        <v>57</v>
      </c>
      <c r="B23" s="84" t="s">
        <v>58</v>
      </c>
      <c r="C23" s="85" t="s">
        <v>36</v>
      </c>
      <c r="D23" s="69"/>
      <c r="E23" s="69"/>
    </row>
    <row r="24" spans="1:5" x14ac:dyDescent="0.25">
      <c r="A24" s="83" t="s">
        <v>59</v>
      </c>
      <c r="B24" s="84" t="s">
        <v>60</v>
      </c>
      <c r="C24" s="85" t="s">
        <v>36</v>
      </c>
      <c r="D24" s="69"/>
      <c r="E24" s="69"/>
    </row>
    <row r="25" spans="1:5" ht="30" x14ac:dyDescent="0.25">
      <c r="A25" s="83" t="s">
        <v>61</v>
      </c>
      <c r="B25" s="84" t="s">
        <v>62</v>
      </c>
      <c r="C25" s="85" t="s">
        <v>36</v>
      </c>
      <c r="D25" s="69"/>
      <c r="E25" s="69"/>
    </row>
    <row r="26" spans="1:5" x14ac:dyDescent="0.25">
      <c r="A26" s="83" t="s">
        <v>63</v>
      </c>
      <c r="B26" s="84" t="s">
        <v>64</v>
      </c>
      <c r="C26" s="85" t="s">
        <v>36</v>
      </c>
      <c r="D26" s="69"/>
      <c r="E26" s="69"/>
    </row>
    <row r="27" spans="1:5" ht="60" x14ac:dyDescent="0.25">
      <c r="A27" s="83" t="s">
        <v>65</v>
      </c>
      <c r="B27" s="84" t="s">
        <v>66</v>
      </c>
      <c r="C27" s="85" t="s">
        <v>36</v>
      </c>
      <c r="D27" s="69"/>
      <c r="E27" s="69"/>
    </row>
    <row r="28" spans="1:5" ht="30" x14ac:dyDescent="0.25">
      <c r="A28" s="83" t="s">
        <v>67</v>
      </c>
      <c r="B28" s="84" t="s">
        <v>68</v>
      </c>
      <c r="C28" s="85" t="s">
        <v>36</v>
      </c>
      <c r="D28" s="87"/>
      <c r="E28" s="87"/>
    </row>
    <row r="29" spans="1:5" x14ac:dyDescent="0.25">
      <c r="A29" s="83" t="s">
        <v>206</v>
      </c>
      <c r="B29" s="84" t="s">
        <v>241</v>
      </c>
      <c r="C29" s="85" t="s">
        <v>36</v>
      </c>
      <c r="D29" s="87"/>
      <c r="E29" s="87"/>
    </row>
    <row r="30" spans="1:5" x14ac:dyDescent="0.25">
      <c r="A30" s="83" t="s">
        <v>69</v>
      </c>
      <c r="B30" s="90" t="s">
        <v>70</v>
      </c>
      <c r="C30" s="85" t="s">
        <v>36</v>
      </c>
      <c r="D30" s="69"/>
      <c r="E30" s="69"/>
    </row>
    <row r="31" spans="1:5" ht="57" x14ac:dyDescent="0.25">
      <c r="A31" s="83" t="s">
        <v>71</v>
      </c>
      <c r="B31" s="90" t="s">
        <v>72</v>
      </c>
      <c r="C31" s="85" t="s">
        <v>36</v>
      </c>
      <c r="D31" s="69"/>
      <c r="E31" s="69"/>
    </row>
    <row r="32" spans="1:5" ht="57" x14ac:dyDescent="0.25">
      <c r="A32" s="83" t="s">
        <v>73</v>
      </c>
      <c r="B32" s="90" t="s">
        <v>74</v>
      </c>
      <c r="C32" s="85" t="s">
        <v>36</v>
      </c>
      <c r="D32" s="69"/>
      <c r="E32" s="69"/>
    </row>
    <row r="33" spans="1:5" x14ac:dyDescent="0.25">
      <c r="A33" s="83" t="s">
        <v>75</v>
      </c>
      <c r="B33" s="90" t="s">
        <v>76</v>
      </c>
      <c r="C33" s="85" t="s">
        <v>36</v>
      </c>
      <c r="D33" s="69">
        <f>SUM(D34:D38)</f>
        <v>0</v>
      </c>
      <c r="E33" s="69">
        <f>SUM(E34:E38)</f>
        <v>0</v>
      </c>
    </row>
    <row r="34" spans="1:5" x14ac:dyDescent="0.25">
      <c r="A34" s="83" t="s">
        <v>77</v>
      </c>
      <c r="B34" s="84" t="s">
        <v>78</v>
      </c>
      <c r="C34" s="85" t="s">
        <v>36</v>
      </c>
      <c r="D34" s="69"/>
      <c r="E34" s="69"/>
    </row>
    <row r="35" spans="1:5" x14ac:dyDescent="0.25">
      <c r="A35" s="83" t="s">
        <v>79</v>
      </c>
      <c r="B35" s="84" t="s">
        <v>80</v>
      </c>
      <c r="C35" s="85" t="s">
        <v>36</v>
      </c>
      <c r="D35" s="69"/>
      <c r="E35" s="69"/>
    </row>
    <row r="36" spans="1:5" x14ac:dyDescent="0.25">
      <c r="A36" s="83" t="s">
        <v>81</v>
      </c>
      <c r="B36" s="84" t="s">
        <v>82</v>
      </c>
      <c r="C36" s="85" t="s">
        <v>36</v>
      </c>
      <c r="D36" s="69"/>
      <c r="E36" s="69"/>
    </row>
    <row r="37" spans="1:5" x14ac:dyDescent="0.25">
      <c r="A37" s="83" t="s">
        <v>83</v>
      </c>
      <c r="B37" s="84" t="s">
        <v>84</v>
      </c>
      <c r="C37" s="85" t="s">
        <v>36</v>
      </c>
      <c r="D37" s="69"/>
      <c r="E37" s="69"/>
    </row>
    <row r="38" spans="1:5" ht="45" x14ac:dyDescent="0.25">
      <c r="A38" s="83" t="s">
        <v>85</v>
      </c>
      <c r="B38" s="84" t="s">
        <v>86</v>
      </c>
      <c r="C38" s="85" t="s">
        <v>36</v>
      </c>
      <c r="D38" s="69"/>
      <c r="E38" s="69"/>
    </row>
    <row r="39" spans="1:5" ht="42.75" x14ac:dyDescent="0.25">
      <c r="A39" s="83" t="s">
        <v>87</v>
      </c>
      <c r="B39" s="90" t="s">
        <v>88</v>
      </c>
      <c r="C39" s="85" t="s">
        <v>36</v>
      </c>
      <c r="D39" s="69"/>
      <c r="E39" s="69"/>
    </row>
    <row r="40" spans="1:5" ht="16.5" customHeight="1" x14ac:dyDescent="0.25">
      <c r="A40" s="83" t="s">
        <v>89</v>
      </c>
      <c r="B40" s="90" t="s">
        <v>90</v>
      </c>
      <c r="C40" s="85" t="s">
        <v>36</v>
      </c>
      <c r="D40" s="69"/>
      <c r="E40" s="69"/>
    </row>
    <row r="41" spans="1:5" x14ac:dyDescent="0.25">
      <c r="A41" s="83" t="s">
        <v>91</v>
      </c>
      <c r="B41" s="90" t="s">
        <v>92</v>
      </c>
      <c r="C41" s="85" t="s">
        <v>36</v>
      </c>
      <c r="D41" s="69"/>
      <c r="E41" s="69"/>
    </row>
    <row r="42" spans="1:5" x14ac:dyDescent="0.25">
      <c r="A42" s="83" t="s">
        <v>93</v>
      </c>
      <c r="B42" s="90" t="s">
        <v>94</v>
      </c>
      <c r="C42" s="85" t="s">
        <v>36</v>
      </c>
      <c r="D42" s="69"/>
      <c r="E42" s="69"/>
    </row>
    <row r="43" spans="1:5" x14ac:dyDescent="0.25">
      <c r="A43" s="83" t="s">
        <v>95</v>
      </c>
      <c r="B43" s="90" t="s">
        <v>96</v>
      </c>
      <c r="C43" s="85" t="s">
        <v>36</v>
      </c>
      <c r="D43" s="69"/>
      <c r="E43" s="69"/>
    </row>
    <row r="44" spans="1:5" x14ac:dyDescent="0.25">
      <c r="A44" s="89" t="s">
        <v>97</v>
      </c>
      <c r="B44" s="90" t="s">
        <v>98</v>
      </c>
      <c r="C44" s="85" t="s">
        <v>36</v>
      </c>
      <c r="D44" s="86">
        <f>SUM(D8+D16+D20+D30+D31+D32+D33+D39+D40+D41+D42+D43)</f>
        <v>0</v>
      </c>
      <c r="E44" s="86">
        <f>SUM(E8+E16+E20+E30+E31+E32+E33+E39+E40+E41+E42+E43)</f>
        <v>0</v>
      </c>
    </row>
    <row r="45" spans="1:5" ht="16.5" customHeight="1" x14ac:dyDescent="0.25">
      <c r="A45" s="83" t="s">
        <v>99</v>
      </c>
      <c r="B45" s="90" t="s">
        <v>100</v>
      </c>
      <c r="C45" s="91" t="s">
        <v>197</v>
      </c>
      <c r="D45" s="88"/>
      <c r="E45" s="88"/>
    </row>
    <row r="46" spans="1:5" ht="16.5" customHeight="1" x14ac:dyDescent="0.25">
      <c r="A46" s="83" t="s">
        <v>204</v>
      </c>
      <c r="B46" s="70" t="s">
        <v>202</v>
      </c>
      <c r="C46" s="91" t="s">
        <v>197</v>
      </c>
      <c r="D46" s="69"/>
      <c r="E46" s="69"/>
    </row>
    <row r="47" spans="1:5" ht="16.5" customHeight="1" x14ac:dyDescent="0.25">
      <c r="A47" s="83" t="s">
        <v>205</v>
      </c>
      <c r="B47" s="70" t="s">
        <v>203</v>
      </c>
      <c r="C47" s="91" t="s">
        <v>197</v>
      </c>
      <c r="D47" s="69"/>
      <c r="E47" s="69"/>
    </row>
    <row r="48" spans="1:5" ht="30" x14ac:dyDescent="0.25">
      <c r="A48" s="83" t="s">
        <v>101</v>
      </c>
      <c r="B48" s="84" t="s">
        <v>102</v>
      </c>
      <c r="C48" s="91" t="s">
        <v>196</v>
      </c>
      <c r="D48" s="86" t="e">
        <f>SUM(D44/D45)</f>
        <v>#DIV/0!</v>
      </c>
      <c r="E48" s="86" t="e">
        <f>SUM(E44/E45)</f>
        <v>#DIV/0!</v>
      </c>
    </row>
  </sheetData>
  <mergeCells count="1">
    <mergeCell ref="A3:E3"/>
  </mergeCells>
  <phoneticPr fontId="0" type="noConversion"/>
  <pageMargins left="0.39370078740157483" right="0.39370078740157483" top="0.67" bottom="0.39370078740157483" header="0.49" footer="0.19685039370078741"/>
  <pageSetup paperSize="9" scale="8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zoomScaleNormal="100" zoomScaleSheetLayoutView="100" workbookViewId="0">
      <selection activeCell="A2" sqref="A2"/>
    </sheetView>
  </sheetViews>
  <sheetFormatPr defaultColWidth="11.42578125" defaultRowHeight="15" x14ac:dyDescent="0.25"/>
  <cols>
    <col min="1" max="1" width="10" style="30" customWidth="1"/>
    <col min="2" max="2" width="53.85546875" style="30" customWidth="1"/>
    <col min="3" max="3" width="11" style="30" customWidth="1"/>
    <col min="4" max="5" width="10.140625" style="30" customWidth="1"/>
    <col min="6" max="7" width="10" style="30" customWidth="1"/>
    <col min="8" max="8" width="10.28515625" style="30" customWidth="1"/>
    <col min="9" max="9" width="7.7109375" style="30" customWidth="1"/>
    <col min="10" max="16384" width="11.42578125" style="30"/>
  </cols>
  <sheetData>
    <row r="1" spans="1:8" s="28" customFormat="1" ht="12" x14ac:dyDescent="0.2">
      <c r="H1" s="29" t="s">
        <v>103</v>
      </c>
    </row>
    <row r="2" spans="1:8" s="28" customFormat="1" x14ac:dyDescent="0.25">
      <c r="A2" s="165" t="s">
        <v>262</v>
      </c>
      <c r="B2" s="23"/>
    </row>
    <row r="3" spans="1:8" ht="15.75" x14ac:dyDescent="0.25">
      <c r="A3" s="151" t="s">
        <v>104</v>
      </c>
      <c r="B3" s="151"/>
      <c r="C3" s="151"/>
      <c r="D3" s="151"/>
      <c r="E3" s="151"/>
      <c r="F3" s="151"/>
      <c r="G3" s="151"/>
      <c r="H3" s="151"/>
    </row>
    <row r="4" spans="1:8" ht="15" customHeight="1" x14ac:dyDescent="0.25"/>
    <row r="5" spans="1:8" ht="30" customHeight="1" x14ac:dyDescent="0.25">
      <c r="A5" s="155" t="s">
        <v>33</v>
      </c>
      <c r="B5" s="157" t="s">
        <v>3</v>
      </c>
      <c r="C5" s="155" t="s">
        <v>4</v>
      </c>
      <c r="D5" s="152" t="s">
        <v>192</v>
      </c>
      <c r="E5" s="153"/>
      <c r="F5" s="152" t="s">
        <v>193</v>
      </c>
      <c r="G5" s="154"/>
      <c r="H5" s="153"/>
    </row>
    <row r="6" spans="1:8" x14ac:dyDescent="0.25">
      <c r="A6" s="156"/>
      <c r="B6" s="156"/>
      <c r="C6" s="156"/>
      <c r="D6" s="31" t="s">
        <v>6</v>
      </c>
      <c r="E6" s="32" t="s">
        <v>7</v>
      </c>
      <c r="F6" s="31" t="s">
        <v>201</v>
      </c>
      <c r="G6" s="31" t="s">
        <v>208</v>
      </c>
      <c r="H6" s="32" t="s">
        <v>209</v>
      </c>
    </row>
    <row r="7" spans="1:8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/>
      <c r="H7" s="33">
        <v>7</v>
      </c>
    </row>
    <row r="8" spans="1:8" x14ac:dyDescent="0.25">
      <c r="A8" s="74"/>
      <c r="B8" s="78" t="s">
        <v>123</v>
      </c>
      <c r="C8" s="76"/>
      <c r="D8" s="77"/>
      <c r="E8" s="77"/>
      <c r="F8" s="77"/>
      <c r="G8" s="77"/>
      <c r="H8" s="77"/>
    </row>
    <row r="9" spans="1:8" ht="30" x14ac:dyDescent="0.25">
      <c r="A9" s="34" t="s">
        <v>9</v>
      </c>
      <c r="B9" s="35" t="s">
        <v>124</v>
      </c>
      <c r="C9" s="33" t="s">
        <v>105</v>
      </c>
      <c r="D9" s="65"/>
      <c r="E9" s="65"/>
      <c r="F9" s="65"/>
      <c r="G9" s="65"/>
      <c r="H9" s="65"/>
    </row>
    <row r="10" spans="1:8" x14ac:dyDescent="0.25">
      <c r="A10" s="34" t="s">
        <v>16</v>
      </c>
      <c r="B10" s="36" t="s">
        <v>125</v>
      </c>
      <c r="C10" s="33"/>
      <c r="D10" s="60"/>
      <c r="E10" s="60"/>
      <c r="F10" s="60"/>
      <c r="G10" s="60"/>
      <c r="H10" s="60"/>
    </row>
    <row r="11" spans="1:8" x14ac:dyDescent="0.25">
      <c r="A11" s="34" t="s">
        <v>18</v>
      </c>
      <c r="B11" s="36" t="s">
        <v>126</v>
      </c>
      <c r="C11" s="33" t="s">
        <v>106</v>
      </c>
      <c r="D11" s="73"/>
      <c r="E11" s="73"/>
      <c r="F11" s="73"/>
      <c r="G11" s="73"/>
      <c r="H11" s="73"/>
    </row>
    <row r="12" spans="1:8" x14ac:dyDescent="0.25">
      <c r="A12" s="34" t="s">
        <v>20</v>
      </c>
      <c r="B12" s="36" t="s">
        <v>127</v>
      </c>
      <c r="C12" s="33"/>
      <c r="D12" s="60"/>
      <c r="E12" s="60"/>
      <c r="F12" s="60"/>
      <c r="G12" s="60"/>
      <c r="H12" s="60"/>
    </row>
    <row r="13" spans="1:8" ht="30" x14ac:dyDescent="0.25">
      <c r="A13" s="34" t="s">
        <v>22</v>
      </c>
      <c r="B13" s="35" t="s">
        <v>128</v>
      </c>
      <c r="C13" s="33" t="s">
        <v>106</v>
      </c>
      <c r="D13" s="73">
        <f>SUM(D11*D12)</f>
        <v>0</v>
      </c>
      <c r="E13" s="73">
        <f>SUM(E11*E12)</f>
        <v>0</v>
      </c>
      <c r="F13" s="73">
        <f>SUM(F11*F12)</f>
        <v>0</v>
      </c>
      <c r="G13" s="73">
        <f>SUM(G11*G12)</f>
        <v>0</v>
      </c>
      <c r="H13" s="73">
        <f>SUM(H11*H12)</f>
        <v>0</v>
      </c>
    </row>
    <row r="14" spans="1:8" x14ac:dyDescent="0.25">
      <c r="A14" s="34" t="s">
        <v>107</v>
      </c>
      <c r="B14" s="36" t="s">
        <v>129</v>
      </c>
      <c r="C14" s="33"/>
      <c r="D14" s="60"/>
      <c r="E14" s="60"/>
      <c r="F14" s="60"/>
      <c r="G14" s="60"/>
      <c r="H14" s="60"/>
    </row>
    <row r="15" spans="1:8" x14ac:dyDescent="0.25">
      <c r="A15" s="34" t="s">
        <v>108</v>
      </c>
      <c r="B15" s="35" t="s">
        <v>130</v>
      </c>
      <c r="C15" s="33" t="s">
        <v>106</v>
      </c>
      <c r="D15" s="73">
        <f>SUM(D13*D14)</f>
        <v>0</v>
      </c>
      <c r="E15" s="73">
        <f>SUM(E13*E14)</f>
        <v>0</v>
      </c>
      <c r="F15" s="73">
        <f>SUM(F13*F14)</f>
        <v>0</v>
      </c>
      <c r="G15" s="73">
        <f>SUM(G13*G14)</f>
        <v>0</v>
      </c>
      <c r="H15" s="73">
        <f>SUM(H13*H14)</f>
        <v>0</v>
      </c>
    </row>
    <row r="16" spans="1:8" ht="30" x14ac:dyDescent="0.25">
      <c r="A16" s="34" t="s">
        <v>109</v>
      </c>
      <c r="B16" s="35" t="s">
        <v>131</v>
      </c>
      <c r="C16" s="33" t="s">
        <v>106</v>
      </c>
      <c r="D16" s="60"/>
      <c r="E16" s="60"/>
      <c r="F16" s="60"/>
      <c r="G16" s="60"/>
      <c r="H16" s="60"/>
    </row>
    <row r="17" spans="1:8" ht="30" x14ac:dyDescent="0.25">
      <c r="A17" s="34" t="s">
        <v>110</v>
      </c>
      <c r="B17" s="35" t="s">
        <v>132</v>
      </c>
      <c r="C17" s="33" t="s">
        <v>106</v>
      </c>
      <c r="D17" s="60"/>
      <c r="E17" s="60"/>
      <c r="F17" s="60"/>
      <c r="G17" s="60"/>
      <c r="H17" s="60"/>
    </row>
    <row r="18" spans="1:8" x14ac:dyDescent="0.25">
      <c r="A18" s="34" t="s">
        <v>111</v>
      </c>
      <c r="B18" s="35" t="s">
        <v>133</v>
      </c>
      <c r="C18" s="33" t="s">
        <v>26</v>
      </c>
      <c r="D18" s="61"/>
      <c r="E18" s="61"/>
      <c r="F18" s="61"/>
      <c r="G18" s="61"/>
      <c r="H18" s="61"/>
    </row>
    <row r="19" spans="1:8" x14ac:dyDescent="0.25">
      <c r="A19" s="34" t="s">
        <v>112</v>
      </c>
      <c r="B19" s="35" t="s">
        <v>134</v>
      </c>
      <c r="C19" s="33" t="s">
        <v>106</v>
      </c>
      <c r="D19" s="73">
        <f>SUM(D15*D18)</f>
        <v>0</v>
      </c>
      <c r="E19" s="73">
        <f>SUM(E15*E18)</f>
        <v>0</v>
      </c>
      <c r="F19" s="73">
        <f>SUM(F15*F18)</f>
        <v>0</v>
      </c>
      <c r="G19" s="73">
        <f>SUM(G15*G18)</f>
        <v>0</v>
      </c>
      <c r="H19" s="73">
        <f>SUM(H15*H18)</f>
        <v>0</v>
      </c>
    </row>
    <row r="20" spans="1:8" x14ac:dyDescent="0.25">
      <c r="A20" s="34" t="s">
        <v>113</v>
      </c>
      <c r="B20" s="35" t="s">
        <v>135</v>
      </c>
      <c r="C20" s="33"/>
      <c r="D20" s="60"/>
      <c r="E20" s="60"/>
      <c r="F20" s="60"/>
      <c r="G20" s="60"/>
      <c r="H20" s="60"/>
    </row>
    <row r="21" spans="1:8" x14ac:dyDescent="0.25">
      <c r="A21" s="34" t="s">
        <v>114</v>
      </c>
      <c r="B21" s="35" t="s">
        <v>136</v>
      </c>
      <c r="C21" s="33" t="s">
        <v>26</v>
      </c>
      <c r="D21" s="61"/>
      <c r="E21" s="61"/>
      <c r="F21" s="61"/>
      <c r="G21" s="61"/>
      <c r="H21" s="61"/>
    </row>
    <row r="22" spans="1:8" x14ac:dyDescent="0.25">
      <c r="A22" s="34" t="s">
        <v>115</v>
      </c>
      <c r="B22" s="35" t="s">
        <v>137</v>
      </c>
      <c r="C22" s="33" t="s">
        <v>106</v>
      </c>
      <c r="D22" s="73">
        <f>SUM(D15+D19)*D21</f>
        <v>0</v>
      </c>
      <c r="E22" s="73">
        <f>SUM(E15+E19)*E21</f>
        <v>0</v>
      </c>
      <c r="F22" s="73">
        <f>SUM(F15+F19)*F21</f>
        <v>0</v>
      </c>
      <c r="G22" s="73">
        <f>SUM(G15+G19)*G21</f>
        <v>0</v>
      </c>
      <c r="H22" s="73">
        <f>SUM(H15+H19)*H21</f>
        <v>0</v>
      </c>
    </row>
    <row r="23" spans="1:8" ht="30" x14ac:dyDescent="0.25">
      <c r="A23" s="34" t="s">
        <v>116</v>
      </c>
      <c r="B23" s="35" t="s">
        <v>138</v>
      </c>
      <c r="C23" s="33"/>
      <c r="D23" s="60"/>
      <c r="E23" s="60"/>
      <c r="F23" s="60"/>
      <c r="G23" s="60"/>
      <c r="H23" s="60"/>
    </row>
    <row r="24" spans="1:8" x14ac:dyDescent="0.25">
      <c r="A24" s="34" t="s">
        <v>117</v>
      </c>
      <c r="B24" s="35" t="s">
        <v>136</v>
      </c>
      <c r="C24" s="33" t="s">
        <v>26</v>
      </c>
      <c r="D24" s="60"/>
      <c r="E24" s="61"/>
      <c r="F24" s="60"/>
      <c r="G24" s="60"/>
      <c r="H24" s="60"/>
    </row>
    <row r="25" spans="1:8" x14ac:dyDescent="0.25">
      <c r="A25" s="34" t="s">
        <v>118</v>
      </c>
      <c r="B25" s="35" t="s">
        <v>137</v>
      </c>
      <c r="C25" s="33" t="s">
        <v>106</v>
      </c>
      <c r="D25" s="60">
        <f>SUM(D18+D22)*D24</f>
        <v>0</v>
      </c>
      <c r="E25" s="60">
        <f>SUM(E18+E22)*E24</f>
        <v>0</v>
      </c>
      <c r="F25" s="60">
        <f t="shared" ref="F25:H25" si="0">SUM(F18+F22)*F24</f>
        <v>0</v>
      </c>
      <c r="G25" s="60">
        <f t="shared" si="0"/>
        <v>0</v>
      </c>
      <c r="H25" s="60">
        <f t="shared" si="0"/>
        <v>0</v>
      </c>
    </row>
    <row r="26" spans="1:8" x14ac:dyDescent="0.25">
      <c r="A26" s="34" t="s">
        <v>119</v>
      </c>
      <c r="B26" s="35" t="s">
        <v>139</v>
      </c>
      <c r="C26" s="33" t="s">
        <v>106</v>
      </c>
      <c r="D26" s="60"/>
      <c r="E26" s="60"/>
      <c r="F26" s="60"/>
      <c r="G26" s="60"/>
      <c r="H26" s="60"/>
    </row>
    <row r="27" spans="1:8" x14ac:dyDescent="0.25">
      <c r="A27" s="34" t="s">
        <v>120</v>
      </c>
      <c r="B27" s="35" t="s">
        <v>140</v>
      </c>
      <c r="C27" s="33" t="s">
        <v>106</v>
      </c>
      <c r="D27" s="60">
        <f>SUM(D15+D19+D22)*1.6</f>
        <v>0</v>
      </c>
      <c r="E27" s="60">
        <f>SUM(E15+E19+E22+E25)*1.6</f>
        <v>0</v>
      </c>
      <c r="F27" s="60">
        <f>SUM(F15+F19+F22)*1.6</f>
        <v>0</v>
      </c>
      <c r="G27" s="60">
        <f>SUM(G15+G19+G22)*1.6</f>
        <v>0</v>
      </c>
      <c r="H27" s="60">
        <f>SUM(H15+H19+H22)*1.6</f>
        <v>0</v>
      </c>
    </row>
    <row r="28" spans="1:8" ht="30" x14ac:dyDescent="0.25">
      <c r="A28" s="34" t="s">
        <v>121</v>
      </c>
      <c r="B28" s="35" t="s">
        <v>141</v>
      </c>
      <c r="C28" s="33" t="s">
        <v>106</v>
      </c>
      <c r="D28" s="73">
        <f>SUM(D15+D19+D22+D27)</f>
        <v>0</v>
      </c>
      <c r="E28" s="73">
        <f>SUM(E15+E19+E22+E27+E25)</f>
        <v>0</v>
      </c>
      <c r="F28" s="73">
        <f>SUM(F15+F19+F22+F27)</f>
        <v>0</v>
      </c>
      <c r="G28" s="73">
        <f>SUM(G15+G19+G22+G27)</f>
        <v>0</v>
      </c>
      <c r="H28" s="73">
        <f>SUM(H15+H19+H22+H27)</f>
        <v>0</v>
      </c>
    </row>
    <row r="29" spans="1:8" x14ac:dyDescent="0.25">
      <c r="A29" s="34" t="s">
        <v>122</v>
      </c>
      <c r="B29" s="63" t="s">
        <v>195</v>
      </c>
      <c r="C29" s="64" t="s">
        <v>36</v>
      </c>
      <c r="D29" s="79">
        <f>SUM(D28*D9*12)/1000</f>
        <v>0</v>
      </c>
      <c r="E29" s="79">
        <f>SUM(E28*E9*12)/1000</f>
        <v>0</v>
      </c>
      <c r="F29" s="79">
        <f>SUM(F28*F9*12)/1000</f>
        <v>0</v>
      </c>
      <c r="G29" s="79">
        <f>SUM(G28*G9*6/1000)</f>
        <v>0</v>
      </c>
      <c r="H29" s="79">
        <f>SUM(H28*H9*6)/1000</f>
        <v>0</v>
      </c>
    </row>
    <row r="30" spans="1:8" x14ac:dyDescent="0.25">
      <c r="A30" s="34" t="s">
        <v>24</v>
      </c>
      <c r="B30" s="35" t="s">
        <v>142</v>
      </c>
      <c r="C30" s="33" t="s">
        <v>36</v>
      </c>
      <c r="D30" s="60"/>
      <c r="E30" s="60"/>
      <c r="F30" s="60"/>
      <c r="G30" s="60"/>
      <c r="H30" s="60"/>
    </row>
    <row r="31" spans="1:8" x14ac:dyDescent="0.25">
      <c r="A31" s="34" t="s">
        <v>53</v>
      </c>
      <c r="B31" s="35" t="s">
        <v>143</v>
      </c>
      <c r="C31" s="33" t="s">
        <v>36</v>
      </c>
      <c r="D31" s="62"/>
      <c r="E31" s="62"/>
      <c r="F31" s="62"/>
      <c r="G31" s="62"/>
      <c r="H31" s="62"/>
    </row>
    <row r="32" spans="1:8" ht="30" x14ac:dyDescent="0.25">
      <c r="A32" s="34" t="s">
        <v>55</v>
      </c>
      <c r="B32" s="35" t="s">
        <v>144</v>
      </c>
      <c r="C32" s="33" t="s">
        <v>36</v>
      </c>
      <c r="D32" s="60"/>
      <c r="E32" s="60"/>
      <c r="F32" s="60"/>
      <c r="G32" s="60"/>
      <c r="H32" s="60"/>
    </row>
    <row r="33" spans="1:8" x14ac:dyDescent="0.25">
      <c r="A33" s="34" t="s">
        <v>57</v>
      </c>
      <c r="B33" s="35" t="s">
        <v>145</v>
      </c>
      <c r="C33" s="33" t="s">
        <v>36</v>
      </c>
      <c r="D33" s="60"/>
      <c r="E33" s="60"/>
      <c r="F33" s="60"/>
      <c r="G33" s="60"/>
      <c r="H33" s="60"/>
    </row>
    <row r="34" spans="1:8" x14ac:dyDescent="0.25">
      <c r="A34" s="34" t="s">
        <v>61</v>
      </c>
      <c r="B34" s="35" t="s">
        <v>146</v>
      </c>
      <c r="C34" s="33" t="s">
        <v>36</v>
      </c>
      <c r="D34" s="73">
        <f>SUM(D29:D31)</f>
        <v>0</v>
      </c>
      <c r="E34" s="73">
        <f>SUM(E29:E31)</f>
        <v>0</v>
      </c>
      <c r="F34" s="73">
        <f>SUM(F29:F31)</f>
        <v>0</v>
      </c>
      <c r="G34" s="73">
        <f>SUM(G29:G31)</f>
        <v>0</v>
      </c>
      <c r="H34" s="73">
        <f>SUM(H29:H31)</f>
        <v>0</v>
      </c>
    </row>
    <row r="35" spans="1:8" x14ac:dyDescent="0.25">
      <c r="A35" s="34" t="s">
        <v>63</v>
      </c>
      <c r="B35" s="35" t="s">
        <v>147</v>
      </c>
      <c r="C35" s="33" t="s">
        <v>36</v>
      </c>
      <c r="D35" s="73"/>
      <c r="E35" s="73"/>
      <c r="F35" s="73"/>
      <c r="G35" s="73"/>
      <c r="H35" s="73"/>
    </row>
    <row r="36" spans="1:8" x14ac:dyDescent="0.25">
      <c r="A36" s="125"/>
      <c r="B36" s="126" t="s">
        <v>148</v>
      </c>
      <c r="C36" s="127"/>
      <c r="D36" s="128"/>
      <c r="E36" s="128"/>
      <c r="F36" s="128"/>
      <c r="G36" s="128"/>
      <c r="H36" s="128"/>
    </row>
    <row r="37" spans="1:8" ht="30" x14ac:dyDescent="0.25">
      <c r="A37" s="120" t="s">
        <v>9</v>
      </c>
      <c r="B37" s="121" t="s">
        <v>124</v>
      </c>
      <c r="C37" s="122" t="s">
        <v>105</v>
      </c>
      <c r="D37" s="123"/>
      <c r="E37" s="60"/>
      <c r="F37" s="60"/>
      <c r="G37" s="60"/>
      <c r="H37" s="60"/>
    </row>
    <row r="38" spans="1:8" x14ac:dyDescent="0.25">
      <c r="A38" s="120" t="s">
        <v>16</v>
      </c>
      <c r="B38" s="124" t="s">
        <v>125</v>
      </c>
      <c r="C38" s="122"/>
      <c r="D38" s="123"/>
      <c r="E38" s="60"/>
      <c r="F38" s="60"/>
      <c r="G38" s="60"/>
      <c r="H38" s="60"/>
    </row>
    <row r="39" spans="1:8" x14ac:dyDescent="0.25">
      <c r="A39" s="120" t="s">
        <v>18</v>
      </c>
      <c r="B39" s="124" t="s">
        <v>126</v>
      </c>
      <c r="C39" s="122" t="s">
        <v>106</v>
      </c>
      <c r="D39" s="123"/>
      <c r="E39" s="60"/>
      <c r="F39" s="60"/>
      <c r="G39" s="60"/>
      <c r="H39" s="60"/>
    </row>
    <row r="40" spans="1:8" x14ac:dyDescent="0.25">
      <c r="A40" s="120" t="s">
        <v>20</v>
      </c>
      <c r="B40" s="124" t="s">
        <v>127</v>
      </c>
      <c r="C40" s="122"/>
      <c r="D40" s="123"/>
      <c r="E40" s="60"/>
      <c r="F40" s="60"/>
      <c r="G40" s="60"/>
      <c r="H40" s="60"/>
    </row>
    <row r="41" spans="1:8" ht="30" x14ac:dyDescent="0.25">
      <c r="A41" s="120" t="s">
        <v>22</v>
      </c>
      <c r="B41" s="121" t="s">
        <v>128</v>
      </c>
      <c r="C41" s="122" t="s">
        <v>106</v>
      </c>
      <c r="D41" s="123">
        <f>SUM(D39*D40)</f>
        <v>0</v>
      </c>
      <c r="E41" s="60">
        <f>SUM(E39*E40)</f>
        <v>0</v>
      </c>
      <c r="F41" s="60">
        <f>SUM(F39*F40)</f>
        <v>0</v>
      </c>
      <c r="G41" s="60">
        <f>SUM(G39*G40)</f>
        <v>0</v>
      </c>
      <c r="H41" s="60">
        <f>SUM(H39*H40)</f>
        <v>0</v>
      </c>
    </row>
    <row r="42" spans="1:8" x14ac:dyDescent="0.25">
      <c r="A42" s="120" t="s">
        <v>107</v>
      </c>
      <c r="B42" s="124" t="s">
        <v>129</v>
      </c>
      <c r="C42" s="122"/>
      <c r="D42" s="123"/>
      <c r="E42" s="60"/>
      <c r="F42" s="60"/>
      <c r="G42" s="60"/>
      <c r="H42" s="60"/>
    </row>
    <row r="43" spans="1:8" x14ac:dyDescent="0.25">
      <c r="A43" s="120" t="s">
        <v>108</v>
      </c>
      <c r="B43" s="121" t="s">
        <v>130</v>
      </c>
      <c r="C43" s="122" t="s">
        <v>106</v>
      </c>
      <c r="D43" s="123">
        <f>SUM(D41*D42)</f>
        <v>0</v>
      </c>
      <c r="E43" s="60">
        <f>SUM(E41*E42)</f>
        <v>0</v>
      </c>
      <c r="F43" s="60">
        <f>SUM(F41*F42)</f>
        <v>0</v>
      </c>
      <c r="G43" s="60">
        <f>SUM(G41*G42)</f>
        <v>0</v>
      </c>
      <c r="H43" s="60">
        <f>SUM(H41*H42)</f>
        <v>0</v>
      </c>
    </row>
    <row r="44" spans="1:8" ht="30" x14ac:dyDescent="0.25">
      <c r="A44" s="120" t="s">
        <v>109</v>
      </c>
      <c r="B44" s="121" t="s">
        <v>131</v>
      </c>
      <c r="C44" s="122" t="s">
        <v>106</v>
      </c>
      <c r="D44" s="123"/>
      <c r="E44" s="60"/>
      <c r="F44" s="60"/>
      <c r="G44" s="60"/>
      <c r="H44" s="60"/>
    </row>
    <row r="45" spans="1:8" ht="30" x14ac:dyDescent="0.25">
      <c r="A45" s="120" t="s">
        <v>110</v>
      </c>
      <c r="B45" s="121" t="s">
        <v>132</v>
      </c>
      <c r="C45" s="122" t="s">
        <v>106</v>
      </c>
      <c r="D45" s="123"/>
      <c r="E45" s="60"/>
      <c r="F45" s="60"/>
      <c r="G45" s="60"/>
      <c r="H45" s="60"/>
    </row>
    <row r="46" spans="1:8" x14ac:dyDescent="0.25">
      <c r="A46" s="120" t="s">
        <v>111</v>
      </c>
      <c r="B46" s="121" t="s">
        <v>136</v>
      </c>
      <c r="C46" s="122" t="s">
        <v>26</v>
      </c>
      <c r="D46" s="123"/>
      <c r="E46" s="60"/>
      <c r="F46" s="60"/>
      <c r="G46" s="60"/>
      <c r="H46" s="60"/>
    </row>
    <row r="47" spans="1:8" x14ac:dyDescent="0.25">
      <c r="A47" s="120" t="s">
        <v>112</v>
      </c>
      <c r="B47" s="121" t="s">
        <v>137</v>
      </c>
      <c r="C47" s="122" t="s">
        <v>106</v>
      </c>
      <c r="D47" s="123">
        <f>SUM(D43*D46)</f>
        <v>0</v>
      </c>
      <c r="E47" s="60">
        <f>SUM(E43*E46)</f>
        <v>0</v>
      </c>
      <c r="F47" s="60">
        <f>SUM(F43*F46)</f>
        <v>0</v>
      </c>
      <c r="G47" s="60">
        <f>SUM(G43*G46)</f>
        <v>0</v>
      </c>
      <c r="H47" s="60">
        <f>SUM(H43*H46)</f>
        <v>0</v>
      </c>
    </row>
    <row r="48" spans="1:8" x14ac:dyDescent="0.25">
      <c r="A48" s="120" t="s">
        <v>113</v>
      </c>
      <c r="B48" s="121" t="s">
        <v>135</v>
      </c>
      <c r="C48" s="122"/>
      <c r="D48" s="123"/>
      <c r="E48" s="60"/>
      <c r="F48" s="60"/>
      <c r="G48" s="60"/>
      <c r="H48" s="60"/>
    </row>
    <row r="49" spans="1:8" x14ac:dyDescent="0.25">
      <c r="A49" s="120" t="s">
        <v>114</v>
      </c>
      <c r="B49" s="121" t="s">
        <v>136</v>
      </c>
      <c r="C49" s="122" t="s">
        <v>26</v>
      </c>
      <c r="D49" s="123"/>
      <c r="E49" s="60"/>
      <c r="F49" s="60"/>
      <c r="G49" s="60"/>
      <c r="H49" s="60"/>
    </row>
    <row r="50" spans="1:8" x14ac:dyDescent="0.25">
      <c r="A50" s="120" t="s">
        <v>115</v>
      </c>
      <c r="B50" s="121" t="s">
        <v>137</v>
      </c>
      <c r="C50" s="122" t="s">
        <v>106</v>
      </c>
      <c r="D50" s="123">
        <f>SUM(D43+D47)*D49</f>
        <v>0</v>
      </c>
      <c r="E50" s="60">
        <f>SUM(E43+E47)*E49</f>
        <v>0</v>
      </c>
      <c r="F50" s="60">
        <f>SUM(F43+F47)*F49</f>
        <v>0</v>
      </c>
      <c r="G50" s="60">
        <f>SUM(G43+G47)*G49</f>
        <v>0</v>
      </c>
      <c r="H50" s="60">
        <f>SUM(H43+H47)*H49</f>
        <v>0</v>
      </c>
    </row>
    <row r="51" spans="1:8" ht="30" x14ac:dyDescent="0.25">
      <c r="A51" s="120" t="s">
        <v>116</v>
      </c>
      <c r="B51" s="121" t="s">
        <v>138</v>
      </c>
      <c r="C51" s="122"/>
      <c r="D51" s="123"/>
      <c r="E51" s="60"/>
      <c r="F51" s="60"/>
      <c r="G51" s="60"/>
      <c r="H51" s="60"/>
    </row>
    <row r="52" spans="1:8" x14ac:dyDescent="0.25">
      <c r="A52" s="120" t="s">
        <v>117</v>
      </c>
      <c r="B52" s="121" t="s">
        <v>136</v>
      </c>
      <c r="C52" s="122" t="s">
        <v>26</v>
      </c>
      <c r="D52" s="123"/>
      <c r="E52" s="60"/>
      <c r="F52" s="60"/>
      <c r="G52" s="60"/>
      <c r="H52" s="60"/>
    </row>
    <row r="53" spans="1:8" x14ac:dyDescent="0.25">
      <c r="A53" s="120" t="s">
        <v>118</v>
      </c>
      <c r="B53" s="121" t="s">
        <v>137</v>
      </c>
      <c r="C53" s="122" t="s">
        <v>106</v>
      </c>
      <c r="D53" s="123"/>
      <c r="E53" s="60"/>
      <c r="F53" s="60"/>
      <c r="G53" s="60"/>
      <c r="H53" s="60"/>
    </row>
    <row r="54" spans="1:8" x14ac:dyDescent="0.25">
      <c r="A54" s="120" t="s">
        <v>119</v>
      </c>
      <c r="B54" s="121" t="s">
        <v>139</v>
      </c>
      <c r="C54" s="122" t="s">
        <v>106</v>
      </c>
      <c r="D54" s="123"/>
      <c r="E54" s="60"/>
      <c r="F54" s="60"/>
      <c r="G54" s="60"/>
      <c r="H54" s="60"/>
    </row>
    <row r="55" spans="1:8" x14ac:dyDescent="0.25">
      <c r="A55" s="120" t="s">
        <v>120</v>
      </c>
      <c r="B55" s="121" t="s">
        <v>140</v>
      </c>
      <c r="C55" s="122" t="s">
        <v>106</v>
      </c>
      <c r="D55" s="123">
        <f>SUM(D43+D47+D50)*1.6</f>
        <v>0</v>
      </c>
      <c r="E55" s="60">
        <f>SUM(E43+E47+E50+E53)*1.6</f>
        <v>0</v>
      </c>
      <c r="F55" s="60">
        <f>SUM(F43+F47+F50)*1.6</f>
        <v>0</v>
      </c>
      <c r="G55" s="60">
        <f>SUM(G43+G47+G50)*1.6</f>
        <v>0</v>
      </c>
      <c r="H55" s="60">
        <f>SUM(H43+H47+H50)*1.6</f>
        <v>0</v>
      </c>
    </row>
    <row r="56" spans="1:8" ht="30" x14ac:dyDescent="0.25">
      <c r="A56" s="120" t="s">
        <v>121</v>
      </c>
      <c r="B56" s="121" t="s">
        <v>149</v>
      </c>
      <c r="C56" s="122" t="s">
        <v>106</v>
      </c>
      <c r="D56" s="123">
        <f>SUM(D43+D47+D50+D55)</f>
        <v>0</v>
      </c>
      <c r="E56" s="60">
        <f>SUM(E43+E47+E50+E55+E53)</f>
        <v>0</v>
      </c>
      <c r="F56" s="60">
        <f>SUM(F43+F47+F50+F55)</f>
        <v>0</v>
      </c>
      <c r="G56" s="60">
        <f>SUM(G43+G47+G50+G55)</f>
        <v>0</v>
      </c>
      <c r="H56" s="60">
        <f>SUM(H43+H47+H50+H55)</f>
        <v>0</v>
      </c>
    </row>
    <row r="57" spans="1:8" x14ac:dyDescent="0.25">
      <c r="A57" s="120" t="s">
        <v>122</v>
      </c>
      <c r="B57" s="129" t="s">
        <v>212</v>
      </c>
      <c r="C57" s="122" t="s">
        <v>36</v>
      </c>
      <c r="D57" s="123">
        <f>SUM(D56*D37*12)/1000</f>
        <v>0</v>
      </c>
      <c r="E57" s="60">
        <f>SUM(E56*E37*12)/1000</f>
        <v>0</v>
      </c>
      <c r="F57" s="60">
        <f t="shared" ref="F57" si="1">SUM(F56*F37*12)/1000</f>
        <v>0</v>
      </c>
      <c r="G57" s="60">
        <f>SUM(G56*G37*6)/1000</f>
        <v>0</v>
      </c>
      <c r="H57" s="60">
        <f>SUM(H56*H37*6)/1000</f>
        <v>0</v>
      </c>
    </row>
    <row r="58" spans="1:8" x14ac:dyDescent="0.25">
      <c r="A58" s="120" t="s">
        <v>24</v>
      </c>
      <c r="B58" s="121" t="s">
        <v>142</v>
      </c>
      <c r="C58" s="122" t="s">
        <v>36</v>
      </c>
      <c r="D58" s="123"/>
      <c r="E58" s="60"/>
      <c r="F58" s="60"/>
      <c r="G58" s="60"/>
      <c r="H58" s="60"/>
    </row>
    <row r="59" spans="1:8" x14ac:dyDescent="0.25">
      <c r="A59" s="120" t="s">
        <v>53</v>
      </c>
      <c r="B59" s="121" t="s">
        <v>143</v>
      </c>
      <c r="C59" s="122" t="s">
        <v>36</v>
      </c>
      <c r="D59" s="123"/>
      <c r="E59" s="60"/>
      <c r="F59" s="60"/>
      <c r="G59" s="60"/>
      <c r="H59" s="60"/>
    </row>
    <row r="60" spans="1:8" ht="30" x14ac:dyDescent="0.25">
      <c r="A60" s="120" t="s">
        <v>55</v>
      </c>
      <c r="B60" s="121" t="s">
        <v>144</v>
      </c>
      <c r="C60" s="122" t="s">
        <v>36</v>
      </c>
      <c r="D60" s="123"/>
      <c r="E60" s="60"/>
      <c r="F60" s="60"/>
      <c r="G60" s="60"/>
      <c r="H60" s="60"/>
    </row>
    <row r="61" spans="1:8" x14ac:dyDescent="0.25">
      <c r="A61" s="120" t="s">
        <v>57</v>
      </c>
      <c r="B61" s="121" t="s">
        <v>145</v>
      </c>
      <c r="C61" s="122" t="s">
        <v>36</v>
      </c>
      <c r="D61" s="123"/>
      <c r="E61" s="60"/>
      <c r="F61" s="60"/>
      <c r="G61" s="60"/>
      <c r="H61" s="60"/>
    </row>
    <row r="62" spans="1:8" ht="30" x14ac:dyDescent="0.25">
      <c r="A62" s="120" t="s">
        <v>61</v>
      </c>
      <c r="B62" s="121" t="s">
        <v>150</v>
      </c>
      <c r="C62" s="122" t="s">
        <v>36</v>
      </c>
      <c r="D62" s="123">
        <f>SUM(D57:D59)</f>
        <v>0</v>
      </c>
      <c r="E62" s="60">
        <f t="shared" ref="E62:H62" si="2">SUM(E57:E59)</f>
        <v>0</v>
      </c>
      <c r="F62" s="60">
        <f t="shared" si="2"/>
        <v>0</v>
      </c>
      <c r="G62" s="60">
        <f t="shared" si="2"/>
        <v>0</v>
      </c>
      <c r="H62" s="60">
        <f t="shared" si="2"/>
        <v>0</v>
      </c>
    </row>
    <row r="63" spans="1:8" x14ac:dyDescent="0.25">
      <c r="A63" s="120" t="s">
        <v>63</v>
      </c>
      <c r="B63" s="121" t="s">
        <v>147</v>
      </c>
      <c r="C63" s="122" t="s">
        <v>36</v>
      </c>
      <c r="D63" s="123"/>
      <c r="E63" s="60"/>
      <c r="F63" s="60"/>
      <c r="G63" s="60"/>
      <c r="H63" s="60"/>
    </row>
    <row r="64" spans="1:8" x14ac:dyDescent="0.25">
      <c r="A64" s="74"/>
      <c r="B64" s="75" t="s">
        <v>194</v>
      </c>
      <c r="C64" s="76"/>
      <c r="D64" s="77"/>
      <c r="E64" s="77"/>
      <c r="F64" s="77"/>
      <c r="G64" s="77"/>
      <c r="H64" s="77"/>
    </row>
    <row r="65" spans="1:8" ht="30" x14ac:dyDescent="0.25">
      <c r="A65" s="34" t="s">
        <v>9</v>
      </c>
      <c r="B65" s="35" t="s">
        <v>124</v>
      </c>
      <c r="C65" s="33" t="s">
        <v>105</v>
      </c>
      <c r="D65" s="60"/>
      <c r="E65" s="60"/>
      <c r="F65" s="60"/>
      <c r="G65" s="60"/>
      <c r="H65" s="60"/>
    </row>
    <row r="66" spans="1:8" x14ac:dyDescent="0.25">
      <c r="A66" s="34" t="s">
        <v>16</v>
      </c>
      <c r="B66" s="36" t="s">
        <v>125</v>
      </c>
      <c r="C66" s="33"/>
      <c r="D66" s="60"/>
      <c r="E66" s="60"/>
      <c r="F66" s="60"/>
      <c r="G66" s="60"/>
      <c r="H66" s="60"/>
    </row>
    <row r="67" spans="1:8" x14ac:dyDescent="0.25">
      <c r="A67" s="34" t="s">
        <v>18</v>
      </c>
      <c r="B67" s="36" t="s">
        <v>126</v>
      </c>
      <c r="C67" s="33" t="s">
        <v>106</v>
      </c>
      <c r="D67" s="73"/>
      <c r="E67" s="73"/>
      <c r="F67" s="73"/>
      <c r="G67" s="73"/>
      <c r="H67" s="73"/>
    </row>
    <row r="68" spans="1:8" x14ac:dyDescent="0.25">
      <c r="A68" s="34" t="s">
        <v>20</v>
      </c>
      <c r="B68" s="36" t="s">
        <v>127</v>
      </c>
      <c r="C68" s="33"/>
      <c r="D68" s="60"/>
      <c r="E68" s="60"/>
      <c r="F68" s="60"/>
      <c r="G68" s="60"/>
      <c r="H68" s="60"/>
    </row>
    <row r="69" spans="1:8" ht="30" x14ac:dyDescent="0.25">
      <c r="A69" s="34" t="s">
        <v>22</v>
      </c>
      <c r="B69" s="35" t="s">
        <v>128</v>
      </c>
      <c r="C69" s="33" t="s">
        <v>106</v>
      </c>
      <c r="D69" s="73">
        <f>SUM(D67*D68)</f>
        <v>0</v>
      </c>
      <c r="E69" s="73">
        <f>SUM(E67*E68)</f>
        <v>0</v>
      </c>
      <c r="F69" s="73">
        <f>SUM(F67*F68)</f>
        <v>0</v>
      </c>
      <c r="G69" s="73">
        <f>SUM(G67*G68)</f>
        <v>0</v>
      </c>
      <c r="H69" s="73">
        <f>SUM(H67*H68)</f>
        <v>0</v>
      </c>
    </row>
    <row r="70" spans="1:8" x14ac:dyDescent="0.25">
      <c r="A70" s="34" t="s">
        <v>107</v>
      </c>
      <c r="B70" s="36" t="s">
        <v>129</v>
      </c>
      <c r="C70" s="33"/>
      <c r="D70" s="60"/>
      <c r="E70" s="60"/>
      <c r="F70" s="60"/>
      <c r="G70" s="60"/>
      <c r="H70" s="60"/>
    </row>
    <row r="71" spans="1:8" x14ac:dyDescent="0.25">
      <c r="A71" s="34" t="s">
        <v>108</v>
      </c>
      <c r="B71" s="35" t="s">
        <v>130</v>
      </c>
      <c r="C71" s="33" t="s">
        <v>106</v>
      </c>
      <c r="D71" s="73">
        <f>SUM(D69*D70)</f>
        <v>0</v>
      </c>
      <c r="E71" s="73">
        <f>SUM(E69*E70)</f>
        <v>0</v>
      </c>
      <c r="F71" s="73">
        <f>SUM(F69*F70)</f>
        <v>0</v>
      </c>
      <c r="G71" s="73">
        <f>SUM(G69*G70)</f>
        <v>0</v>
      </c>
      <c r="H71" s="73">
        <f>SUM(H69*H70)</f>
        <v>0</v>
      </c>
    </row>
    <row r="72" spans="1:8" x14ac:dyDescent="0.25">
      <c r="A72" s="34" t="s">
        <v>109</v>
      </c>
      <c r="B72" s="35" t="s">
        <v>151</v>
      </c>
      <c r="C72" s="33" t="s">
        <v>106</v>
      </c>
      <c r="D72" s="60"/>
      <c r="E72" s="60"/>
      <c r="F72" s="60"/>
      <c r="G72" s="60"/>
      <c r="H72" s="60"/>
    </row>
    <row r="73" spans="1:8" ht="30" x14ac:dyDescent="0.25">
      <c r="A73" s="34" t="s">
        <v>110</v>
      </c>
      <c r="B73" s="35" t="s">
        <v>132</v>
      </c>
      <c r="C73" s="33" t="s">
        <v>106</v>
      </c>
      <c r="D73" s="60"/>
      <c r="E73" s="60"/>
      <c r="F73" s="60"/>
      <c r="G73" s="60"/>
      <c r="H73" s="60"/>
    </row>
    <row r="74" spans="1:8" x14ac:dyDescent="0.25">
      <c r="A74" s="34" t="s">
        <v>111</v>
      </c>
      <c r="B74" s="35" t="s">
        <v>136</v>
      </c>
      <c r="C74" s="33" t="s">
        <v>26</v>
      </c>
      <c r="D74" s="66"/>
      <c r="E74" s="66"/>
      <c r="F74" s="66"/>
      <c r="G74" s="66"/>
      <c r="H74" s="66"/>
    </row>
    <row r="75" spans="1:8" x14ac:dyDescent="0.25">
      <c r="A75" s="34" t="s">
        <v>112</v>
      </c>
      <c r="B75" s="35" t="s">
        <v>137</v>
      </c>
      <c r="C75" s="33" t="s">
        <v>106</v>
      </c>
      <c r="D75" s="73">
        <f>SUM(D71*D74)</f>
        <v>0</v>
      </c>
      <c r="E75" s="73">
        <f>SUM(E71*E74)</f>
        <v>0</v>
      </c>
      <c r="F75" s="73">
        <f>SUM(F71*F74)</f>
        <v>0</v>
      </c>
      <c r="G75" s="73">
        <f>SUM(G71*G74)</f>
        <v>0</v>
      </c>
      <c r="H75" s="73">
        <f>SUM(H71*H74)</f>
        <v>0</v>
      </c>
    </row>
    <row r="76" spans="1:8" x14ac:dyDescent="0.25">
      <c r="A76" s="34" t="s">
        <v>113</v>
      </c>
      <c r="B76" s="35" t="s">
        <v>135</v>
      </c>
      <c r="C76" s="33"/>
      <c r="D76" s="60"/>
      <c r="E76" s="60"/>
      <c r="F76" s="60"/>
      <c r="G76" s="60"/>
      <c r="H76" s="60"/>
    </row>
    <row r="77" spans="1:8" x14ac:dyDescent="0.25">
      <c r="A77" s="34" t="s">
        <v>114</v>
      </c>
      <c r="B77" s="35" t="s">
        <v>136</v>
      </c>
      <c r="C77" s="33" t="s">
        <v>26</v>
      </c>
      <c r="D77" s="61"/>
      <c r="E77" s="61"/>
      <c r="F77" s="61"/>
      <c r="G77" s="61"/>
      <c r="H77" s="61"/>
    </row>
    <row r="78" spans="1:8" x14ac:dyDescent="0.25">
      <c r="A78" s="34" t="s">
        <v>115</v>
      </c>
      <c r="B78" s="35" t="s">
        <v>134</v>
      </c>
      <c r="C78" s="33" t="s">
        <v>106</v>
      </c>
      <c r="D78" s="73">
        <f>SUM(D71+D75)*D77</f>
        <v>0</v>
      </c>
      <c r="E78" s="73">
        <f>SUM(E71+E75)*E77</f>
        <v>0</v>
      </c>
      <c r="F78" s="73">
        <f>SUM(F71+F75)*F77</f>
        <v>0</v>
      </c>
      <c r="G78" s="73">
        <f>SUM(G71+G75)*G77</f>
        <v>0</v>
      </c>
      <c r="H78" s="73">
        <f>SUM(H71+H75)*H77</f>
        <v>0</v>
      </c>
    </row>
    <row r="79" spans="1:8" ht="30" x14ac:dyDescent="0.25">
      <c r="A79" s="34" t="s">
        <v>116</v>
      </c>
      <c r="B79" s="35" t="s">
        <v>138</v>
      </c>
      <c r="C79" s="33"/>
      <c r="D79" s="60"/>
      <c r="E79" s="60"/>
      <c r="F79" s="60"/>
      <c r="G79" s="60"/>
      <c r="H79" s="60"/>
    </row>
    <row r="80" spans="1:8" x14ac:dyDescent="0.25">
      <c r="A80" s="34" t="s">
        <v>117</v>
      </c>
      <c r="B80" s="35" t="s">
        <v>136</v>
      </c>
      <c r="C80" s="33" t="s">
        <v>26</v>
      </c>
      <c r="D80" s="60"/>
      <c r="E80" s="60"/>
      <c r="F80" s="60"/>
      <c r="G80" s="60"/>
      <c r="H80" s="60"/>
    </row>
    <row r="81" spans="1:8" x14ac:dyDescent="0.25">
      <c r="A81" s="34" t="s">
        <v>118</v>
      </c>
      <c r="B81" s="35" t="s">
        <v>137</v>
      </c>
      <c r="C81" s="33" t="s">
        <v>106</v>
      </c>
      <c r="D81" s="60"/>
      <c r="E81" s="60"/>
      <c r="F81" s="60"/>
      <c r="G81" s="60"/>
      <c r="H81" s="60"/>
    </row>
    <row r="82" spans="1:8" x14ac:dyDescent="0.25">
      <c r="A82" s="34" t="s">
        <v>119</v>
      </c>
      <c r="B82" s="35" t="s">
        <v>139</v>
      </c>
      <c r="C82" s="33" t="s">
        <v>106</v>
      </c>
      <c r="D82" s="60"/>
      <c r="E82" s="60"/>
      <c r="F82" s="60"/>
      <c r="G82" s="60"/>
      <c r="H82" s="60"/>
    </row>
    <row r="83" spans="1:8" x14ac:dyDescent="0.25">
      <c r="A83" s="34" t="s">
        <v>120</v>
      </c>
      <c r="B83" s="35" t="s">
        <v>140</v>
      </c>
      <c r="C83" s="33" t="s">
        <v>106</v>
      </c>
      <c r="D83" s="73">
        <f>SUM(D71+D75+D78)*1.6</f>
        <v>0</v>
      </c>
      <c r="E83" s="73">
        <f>SUM(E71+E75+E78+E81)*1.6</f>
        <v>0</v>
      </c>
      <c r="F83" s="73">
        <f>SUM(F71+F75+F78)*1.6</f>
        <v>0</v>
      </c>
      <c r="G83" s="73">
        <f>SUM(G71+G75+G78)*1.6</f>
        <v>0</v>
      </c>
      <c r="H83" s="73">
        <f>SUM(H71+H75+H78)*1.6</f>
        <v>0</v>
      </c>
    </row>
    <row r="84" spans="1:8" ht="30" x14ac:dyDescent="0.25">
      <c r="A84" s="34" t="s">
        <v>121</v>
      </c>
      <c r="B84" s="35" t="s">
        <v>152</v>
      </c>
      <c r="C84" s="33" t="s">
        <v>106</v>
      </c>
      <c r="D84" s="73">
        <f>SUM(D71+D75+D78+D83)</f>
        <v>0</v>
      </c>
      <c r="E84" s="73">
        <f>SUM(E71+E75+E78+E83+E81)</f>
        <v>0</v>
      </c>
      <c r="F84" s="73">
        <f>SUM(F71+F75+F78+F83)</f>
        <v>0</v>
      </c>
      <c r="G84" s="73">
        <f>SUM(G71+G75+G78+G83)</f>
        <v>0</v>
      </c>
      <c r="H84" s="73">
        <f>SUM(H71+H75+H78+H83)</f>
        <v>0</v>
      </c>
    </row>
    <row r="85" spans="1:8" x14ac:dyDescent="0.25">
      <c r="A85" s="34" t="s">
        <v>122</v>
      </c>
      <c r="B85" s="95" t="s">
        <v>212</v>
      </c>
      <c r="C85" s="33" t="s">
        <v>36</v>
      </c>
      <c r="D85" s="79">
        <f>SUM(D84*D65*12)/1000</f>
        <v>0</v>
      </c>
      <c r="E85" s="79">
        <f>SUM(E84*E65*12)/1000</f>
        <v>0</v>
      </c>
      <c r="F85" s="79">
        <f t="shared" ref="F85" si="3">SUM(F84*F65*12)/1000</f>
        <v>0</v>
      </c>
      <c r="G85" s="79">
        <f>SUM(G84*G65*6)/1000</f>
        <v>0</v>
      </c>
      <c r="H85" s="79">
        <f>SUM(H84*H65*6)/1000</f>
        <v>0</v>
      </c>
    </row>
    <row r="86" spans="1:8" x14ac:dyDescent="0.25">
      <c r="A86" s="34" t="s">
        <v>24</v>
      </c>
      <c r="B86" s="35" t="s">
        <v>142</v>
      </c>
      <c r="C86" s="33" t="s">
        <v>36</v>
      </c>
      <c r="D86" s="60"/>
      <c r="E86" s="60"/>
      <c r="F86" s="60"/>
      <c r="G86" s="60"/>
      <c r="H86" s="60"/>
    </row>
    <row r="87" spans="1:8" x14ac:dyDescent="0.25">
      <c r="A87" s="34" t="s">
        <v>53</v>
      </c>
      <c r="B87" s="35" t="s">
        <v>143</v>
      </c>
      <c r="C87" s="33" t="s">
        <v>36</v>
      </c>
      <c r="D87" s="60"/>
      <c r="E87" s="60"/>
      <c r="F87" s="60"/>
      <c r="G87" s="60"/>
      <c r="H87" s="60"/>
    </row>
    <row r="88" spans="1:8" ht="30" x14ac:dyDescent="0.25">
      <c r="A88" s="34" t="s">
        <v>55</v>
      </c>
      <c r="B88" s="35" t="s">
        <v>144</v>
      </c>
      <c r="C88" s="33" t="s">
        <v>36</v>
      </c>
      <c r="D88" s="60"/>
      <c r="E88" s="60"/>
      <c r="F88" s="60"/>
      <c r="G88" s="60"/>
      <c r="H88" s="60"/>
    </row>
    <row r="89" spans="1:8" x14ac:dyDescent="0.25">
      <c r="A89" s="34" t="s">
        <v>57</v>
      </c>
      <c r="B89" s="35" t="s">
        <v>145</v>
      </c>
      <c r="C89" s="33" t="s">
        <v>36</v>
      </c>
      <c r="D89" s="60"/>
      <c r="E89" s="60"/>
      <c r="F89" s="60"/>
      <c r="G89" s="60"/>
      <c r="H89" s="60"/>
    </row>
    <row r="90" spans="1:8" ht="30" x14ac:dyDescent="0.25">
      <c r="A90" s="34" t="s">
        <v>61</v>
      </c>
      <c r="B90" s="35" t="s">
        <v>153</v>
      </c>
      <c r="C90" s="33" t="s">
        <v>36</v>
      </c>
      <c r="D90" s="73">
        <f>SUM(D85:D87)</f>
        <v>0</v>
      </c>
      <c r="E90" s="73">
        <f t="shared" ref="E90:H90" si="4">SUM(E85:E87)</f>
        <v>0</v>
      </c>
      <c r="F90" s="73">
        <f t="shared" si="4"/>
        <v>0</v>
      </c>
      <c r="G90" s="73">
        <f t="shared" si="4"/>
        <v>0</v>
      </c>
      <c r="H90" s="73">
        <f t="shared" si="4"/>
        <v>0</v>
      </c>
    </row>
    <row r="91" spans="1:8" x14ac:dyDescent="0.25">
      <c r="A91" s="34" t="s">
        <v>63</v>
      </c>
      <c r="B91" s="35" t="s">
        <v>147</v>
      </c>
      <c r="C91" s="33" t="s">
        <v>36</v>
      </c>
      <c r="D91" s="73"/>
      <c r="E91" s="73"/>
      <c r="F91" s="73"/>
      <c r="G91" s="73"/>
      <c r="H91" s="73"/>
    </row>
    <row r="92" spans="1:8" ht="3" customHeight="1" x14ac:dyDescent="0.25"/>
    <row r="93" spans="1:8" s="37" customFormat="1" ht="39" customHeight="1" x14ac:dyDescent="0.25">
      <c r="A93" s="30"/>
      <c r="B93" s="30"/>
      <c r="C93" s="30"/>
      <c r="D93" s="30"/>
      <c r="E93" s="30"/>
      <c r="F93" s="30"/>
      <c r="G93" s="30"/>
      <c r="H93" s="30"/>
    </row>
    <row r="94" spans="1:8" x14ac:dyDescent="0.25">
      <c r="A94" s="149"/>
      <c r="B94" s="150"/>
      <c r="C94" s="150"/>
      <c r="D94" s="150"/>
      <c r="E94" s="150"/>
      <c r="F94" s="150"/>
      <c r="G94" s="150"/>
      <c r="H94" s="150"/>
    </row>
    <row r="95" spans="1:8" x14ac:dyDescent="0.25">
      <c r="A95" s="94" t="s">
        <v>211</v>
      </c>
      <c r="B95" s="30" t="s">
        <v>210</v>
      </c>
    </row>
    <row r="96" spans="1:8" hidden="1" x14ac:dyDescent="0.25">
      <c r="B96" s="23"/>
    </row>
    <row r="97" hidden="1" x14ac:dyDescent="0.25"/>
    <row r="98" hidden="1" x14ac:dyDescent="0.25"/>
  </sheetData>
  <mergeCells count="7">
    <mergeCell ref="A94:H94"/>
    <mergeCell ref="A3:H3"/>
    <mergeCell ref="D5:E5"/>
    <mergeCell ref="F5:H5"/>
    <mergeCell ref="A5:A6"/>
    <mergeCell ref="B5:B6"/>
    <mergeCell ref="C5:C6"/>
  </mergeCells>
  <phoneticPr fontId="0" type="noConversion"/>
  <pageMargins left="0.78" right="0.39370078740157483" top="0.78740157480314965" bottom="0.39370078740157483" header="0.57999999999999996" footer="0.19685039370078741"/>
  <pageSetup paperSize="9" scale="6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7"/>
  <sheetViews>
    <sheetView workbookViewId="0">
      <selection activeCell="A2" sqref="A2"/>
    </sheetView>
  </sheetViews>
  <sheetFormatPr defaultRowHeight="12.75" x14ac:dyDescent="0.2"/>
  <cols>
    <col min="2" max="2" width="31" customWidth="1"/>
    <col min="3" max="3" width="11.28515625" customWidth="1"/>
    <col min="4" max="4" width="11" customWidth="1"/>
    <col min="5" max="7" width="13.85546875" customWidth="1"/>
    <col min="258" max="258" width="31" customWidth="1"/>
    <col min="259" max="259" width="11.28515625" customWidth="1"/>
    <col min="260" max="260" width="11" customWidth="1"/>
    <col min="261" max="263" width="13.85546875" customWidth="1"/>
    <col min="514" max="514" width="31" customWidth="1"/>
    <col min="515" max="515" width="11.28515625" customWidth="1"/>
    <col min="516" max="516" width="11" customWidth="1"/>
    <col min="517" max="519" width="13.85546875" customWidth="1"/>
    <col min="770" max="770" width="31" customWidth="1"/>
    <col min="771" max="771" width="11.28515625" customWidth="1"/>
    <col min="772" max="772" width="11" customWidth="1"/>
    <col min="773" max="775" width="13.85546875" customWidth="1"/>
    <col min="1026" max="1026" width="31" customWidth="1"/>
    <col min="1027" max="1027" width="11.28515625" customWidth="1"/>
    <col min="1028" max="1028" width="11" customWidth="1"/>
    <col min="1029" max="1031" width="13.85546875" customWidth="1"/>
    <col min="1282" max="1282" width="31" customWidth="1"/>
    <col min="1283" max="1283" width="11.28515625" customWidth="1"/>
    <col min="1284" max="1284" width="11" customWidth="1"/>
    <col min="1285" max="1287" width="13.85546875" customWidth="1"/>
    <col min="1538" max="1538" width="31" customWidth="1"/>
    <col min="1539" max="1539" width="11.28515625" customWidth="1"/>
    <col min="1540" max="1540" width="11" customWidth="1"/>
    <col min="1541" max="1543" width="13.85546875" customWidth="1"/>
    <col min="1794" max="1794" width="31" customWidth="1"/>
    <col min="1795" max="1795" width="11.28515625" customWidth="1"/>
    <col min="1796" max="1796" width="11" customWidth="1"/>
    <col min="1797" max="1799" width="13.85546875" customWidth="1"/>
    <col min="2050" max="2050" width="31" customWidth="1"/>
    <col min="2051" max="2051" width="11.28515625" customWidth="1"/>
    <col min="2052" max="2052" width="11" customWidth="1"/>
    <col min="2053" max="2055" width="13.85546875" customWidth="1"/>
    <col min="2306" max="2306" width="31" customWidth="1"/>
    <col min="2307" max="2307" width="11.28515625" customWidth="1"/>
    <col min="2308" max="2308" width="11" customWidth="1"/>
    <col min="2309" max="2311" width="13.85546875" customWidth="1"/>
    <col min="2562" max="2562" width="31" customWidth="1"/>
    <col min="2563" max="2563" width="11.28515625" customWidth="1"/>
    <col min="2564" max="2564" width="11" customWidth="1"/>
    <col min="2565" max="2567" width="13.85546875" customWidth="1"/>
    <col min="2818" max="2818" width="31" customWidth="1"/>
    <col min="2819" max="2819" width="11.28515625" customWidth="1"/>
    <col min="2820" max="2820" width="11" customWidth="1"/>
    <col min="2821" max="2823" width="13.85546875" customWidth="1"/>
    <col min="3074" max="3074" width="31" customWidth="1"/>
    <col min="3075" max="3075" width="11.28515625" customWidth="1"/>
    <col min="3076" max="3076" width="11" customWidth="1"/>
    <col min="3077" max="3079" width="13.85546875" customWidth="1"/>
    <col min="3330" max="3330" width="31" customWidth="1"/>
    <col min="3331" max="3331" width="11.28515625" customWidth="1"/>
    <col min="3332" max="3332" width="11" customWidth="1"/>
    <col min="3333" max="3335" width="13.85546875" customWidth="1"/>
    <col min="3586" max="3586" width="31" customWidth="1"/>
    <col min="3587" max="3587" width="11.28515625" customWidth="1"/>
    <col min="3588" max="3588" width="11" customWidth="1"/>
    <col min="3589" max="3591" width="13.85546875" customWidth="1"/>
    <col min="3842" max="3842" width="31" customWidth="1"/>
    <col min="3843" max="3843" width="11.28515625" customWidth="1"/>
    <col min="3844" max="3844" width="11" customWidth="1"/>
    <col min="3845" max="3847" width="13.85546875" customWidth="1"/>
    <col min="4098" max="4098" width="31" customWidth="1"/>
    <col min="4099" max="4099" width="11.28515625" customWidth="1"/>
    <col min="4100" max="4100" width="11" customWidth="1"/>
    <col min="4101" max="4103" width="13.85546875" customWidth="1"/>
    <col min="4354" max="4354" width="31" customWidth="1"/>
    <col min="4355" max="4355" width="11.28515625" customWidth="1"/>
    <col min="4356" max="4356" width="11" customWidth="1"/>
    <col min="4357" max="4359" width="13.85546875" customWidth="1"/>
    <col min="4610" max="4610" width="31" customWidth="1"/>
    <col min="4611" max="4611" width="11.28515625" customWidth="1"/>
    <col min="4612" max="4612" width="11" customWidth="1"/>
    <col min="4613" max="4615" width="13.85546875" customWidth="1"/>
    <col min="4866" max="4866" width="31" customWidth="1"/>
    <col min="4867" max="4867" width="11.28515625" customWidth="1"/>
    <col min="4868" max="4868" width="11" customWidth="1"/>
    <col min="4869" max="4871" width="13.85546875" customWidth="1"/>
    <col min="5122" max="5122" width="31" customWidth="1"/>
    <col min="5123" max="5123" width="11.28515625" customWidth="1"/>
    <col min="5124" max="5124" width="11" customWidth="1"/>
    <col min="5125" max="5127" width="13.85546875" customWidth="1"/>
    <col min="5378" max="5378" width="31" customWidth="1"/>
    <col min="5379" max="5379" width="11.28515625" customWidth="1"/>
    <col min="5380" max="5380" width="11" customWidth="1"/>
    <col min="5381" max="5383" width="13.85546875" customWidth="1"/>
    <col min="5634" max="5634" width="31" customWidth="1"/>
    <col min="5635" max="5635" width="11.28515625" customWidth="1"/>
    <col min="5636" max="5636" width="11" customWidth="1"/>
    <col min="5637" max="5639" width="13.85546875" customWidth="1"/>
    <col min="5890" max="5890" width="31" customWidth="1"/>
    <col min="5891" max="5891" width="11.28515625" customWidth="1"/>
    <col min="5892" max="5892" width="11" customWidth="1"/>
    <col min="5893" max="5895" width="13.85546875" customWidth="1"/>
    <col min="6146" max="6146" width="31" customWidth="1"/>
    <col min="6147" max="6147" width="11.28515625" customWidth="1"/>
    <col min="6148" max="6148" width="11" customWidth="1"/>
    <col min="6149" max="6151" width="13.85546875" customWidth="1"/>
    <col min="6402" max="6402" width="31" customWidth="1"/>
    <col min="6403" max="6403" width="11.28515625" customWidth="1"/>
    <col min="6404" max="6404" width="11" customWidth="1"/>
    <col min="6405" max="6407" width="13.85546875" customWidth="1"/>
    <col min="6658" max="6658" width="31" customWidth="1"/>
    <col min="6659" max="6659" width="11.28515625" customWidth="1"/>
    <col min="6660" max="6660" width="11" customWidth="1"/>
    <col min="6661" max="6663" width="13.85546875" customWidth="1"/>
    <col min="6914" max="6914" width="31" customWidth="1"/>
    <col min="6915" max="6915" width="11.28515625" customWidth="1"/>
    <col min="6916" max="6916" width="11" customWidth="1"/>
    <col min="6917" max="6919" width="13.85546875" customWidth="1"/>
    <col min="7170" max="7170" width="31" customWidth="1"/>
    <col min="7171" max="7171" width="11.28515625" customWidth="1"/>
    <col min="7172" max="7172" width="11" customWidth="1"/>
    <col min="7173" max="7175" width="13.85546875" customWidth="1"/>
    <col min="7426" max="7426" width="31" customWidth="1"/>
    <col min="7427" max="7427" width="11.28515625" customWidth="1"/>
    <col min="7428" max="7428" width="11" customWidth="1"/>
    <col min="7429" max="7431" width="13.85546875" customWidth="1"/>
    <col min="7682" max="7682" width="31" customWidth="1"/>
    <col min="7683" max="7683" width="11.28515625" customWidth="1"/>
    <col min="7684" max="7684" width="11" customWidth="1"/>
    <col min="7685" max="7687" width="13.85546875" customWidth="1"/>
    <col min="7938" max="7938" width="31" customWidth="1"/>
    <col min="7939" max="7939" width="11.28515625" customWidth="1"/>
    <col min="7940" max="7940" width="11" customWidth="1"/>
    <col min="7941" max="7943" width="13.85546875" customWidth="1"/>
    <col min="8194" max="8194" width="31" customWidth="1"/>
    <col min="8195" max="8195" width="11.28515625" customWidth="1"/>
    <col min="8196" max="8196" width="11" customWidth="1"/>
    <col min="8197" max="8199" width="13.85546875" customWidth="1"/>
    <col min="8450" max="8450" width="31" customWidth="1"/>
    <col min="8451" max="8451" width="11.28515625" customWidth="1"/>
    <col min="8452" max="8452" width="11" customWidth="1"/>
    <col min="8453" max="8455" width="13.85546875" customWidth="1"/>
    <col min="8706" max="8706" width="31" customWidth="1"/>
    <col min="8707" max="8707" width="11.28515625" customWidth="1"/>
    <col min="8708" max="8708" width="11" customWidth="1"/>
    <col min="8709" max="8711" width="13.85546875" customWidth="1"/>
    <col min="8962" max="8962" width="31" customWidth="1"/>
    <col min="8963" max="8963" width="11.28515625" customWidth="1"/>
    <col min="8964" max="8964" width="11" customWidth="1"/>
    <col min="8965" max="8967" width="13.85546875" customWidth="1"/>
    <col min="9218" max="9218" width="31" customWidth="1"/>
    <col min="9219" max="9219" width="11.28515625" customWidth="1"/>
    <col min="9220" max="9220" width="11" customWidth="1"/>
    <col min="9221" max="9223" width="13.85546875" customWidth="1"/>
    <col min="9474" max="9474" width="31" customWidth="1"/>
    <col min="9475" max="9475" width="11.28515625" customWidth="1"/>
    <col min="9476" max="9476" width="11" customWidth="1"/>
    <col min="9477" max="9479" width="13.85546875" customWidth="1"/>
    <col min="9730" max="9730" width="31" customWidth="1"/>
    <col min="9731" max="9731" width="11.28515625" customWidth="1"/>
    <col min="9732" max="9732" width="11" customWidth="1"/>
    <col min="9733" max="9735" width="13.85546875" customWidth="1"/>
    <col min="9986" max="9986" width="31" customWidth="1"/>
    <col min="9987" max="9987" width="11.28515625" customWidth="1"/>
    <col min="9988" max="9988" width="11" customWidth="1"/>
    <col min="9989" max="9991" width="13.85546875" customWidth="1"/>
    <col min="10242" max="10242" width="31" customWidth="1"/>
    <col min="10243" max="10243" width="11.28515625" customWidth="1"/>
    <col min="10244" max="10244" width="11" customWidth="1"/>
    <col min="10245" max="10247" width="13.85546875" customWidth="1"/>
    <col min="10498" max="10498" width="31" customWidth="1"/>
    <col min="10499" max="10499" width="11.28515625" customWidth="1"/>
    <col min="10500" max="10500" width="11" customWidth="1"/>
    <col min="10501" max="10503" width="13.85546875" customWidth="1"/>
    <col min="10754" max="10754" width="31" customWidth="1"/>
    <col min="10755" max="10755" width="11.28515625" customWidth="1"/>
    <col min="10756" max="10756" width="11" customWidth="1"/>
    <col min="10757" max="10759" width="13.85546875" customWidth="1"/>
    <col min="11010" max="11010" width="31" customWidth="1"/>
    <col min="11011" max="11011" width="11.28515625" customWidth="1"/>
    <col min="11012" max="11012" width="11" customWidth="1"/>
    <col min="11013" max="11015" width="13.85546875" customWidth="1"/>
    <col min="11266" max="11266" width="31" customWidth="1"/>
    <col min="11267" max="11267" width="11.28515625" customWidth="1"/>
    <col min="11268" max="11268" width="11" customWidth="1"/>
    <col min="11269" max="11271" width="13.85546875" customWidth="1"/>
    <col min="11522" max="11522" width="31" customWidth="1"/>
    <col min="11523" max="11523" width="11.28515625" customWidth="1"/>
    <col min="11524" max="11524" width="11" customWidth="1"/>
    <col min="11525" max="11527" width="13.85546875" customWidth="1"/>
    <col min="11778" max="11778" width="31" customWidth="1"/>
    <col min="11779" max="11779" width="11.28515625" customWidth="1"/>
    <col min="11780" max="11780" width="11" customWidth="1"/>
    <col min="11781" max="11783" width="13.85546875" customWidth="1"/>
    <col min="12034" max="12034" width="31" customWidth="1"/>
    <col min="12035" max="12035" width="11.28515625" customWidth="1"/>
    <col min="12036" max="12036" width="11" customWidth="1"/>
    <col min="12037" max="12039" width="13.85546875" customWidth="1"/>
    <col min="12290" max="12290" width="31" customWidth="1"/>
    <col min="12291" max="12291" width="11.28515625" customWidth="1"/>
    <col min="12292" max="12292" width="11" customWidth="1"/>
    <col min="12293" max="12295" width="13.85546875" customWidth="1"/>
    <col min="12546" max="12546" width="31" customWidth="1"/>
    <col min="12547" max="12547" width="11.28515625" customWidth="1"/>
    <col min="12548" max="12548" width="11" customWidth="1"/>
    <col min="12549" max="12551" width="13.85546875" customWidth="1"/>
    <col min="12802" max="12802" width="31" customWidth="1"/>
    <col min="12803" max="12803" width="11.28515625" customWidth="1"/>
    <col min="12804" max="12804" width="11" customWidth="1"/>
    <col min="12805" max="12807" width="13.85546875" customWidth="1"/>
    <col min="13058" max="13058" width="31" customWidth="1"/>
    <col min="13059" max="13059" width="11.28515625" customWidth="1"/>
    <col min="13060" max="13060" width="11" customWidth="1"/>
    <col min="13061" max="13063" width="13.85546875" customWidth="1"/>
    <col min="13314" max="13314" width="31" customWidth="1"/>
    <col min="13315" max="13315" width="11.28515625" customWidth="1"/>
    <col min="13316" max="13316" width="11" customWidth="1"/>
    <col min="13317" max="13319" width="13.85546875" customWidth="1"/>
    <col min="13570" max="13570" width="31" customWidth="1"/>
    <col min="13571" max="13571" width="11.28515625" customWidth="1"/>
    <col min="13572" max="13572" width="11" customWidth="1"/>
    <col min="13573" max="13575" width="13.85546875" customWidth="1"/>
    <col min="13826" max="13826" width="31" customWidth="1"/>
    <col min="13827" max="13827" width="11.28515625" customWidth="1"/>
    <col min="13828" max="13828" width="11" customWidth="1"/>
    <col min="13829" max="13831" width="13.85546875" customWidth="1"/>
    <col min="14082" max="14082" width="31" customWidth="1"/>
    <col min="14083" max="14083" width="11.28515625" customWidth="1"/>
    <col min="14084" max="14084" width="11" customWidth="1"/>
    <col min="14085" max="14087" width="13.85546875" customWidth="1"/>
    <col min="14338" max="14338" width="31" customWidth="1"/>
    <col min="14339" max="14339" width="11.28515625" customWidth="1"/>
    <col min="14340" max="14340" width="11" customWidth="1"/>
    <col min="14341" max="14343" width="13.85546875" customWidth="1"/>
    <col min="14594" max="14594" width="31" customWidth="1"/>
    <col min="14595" max="14595" width="11.28515625" customWidth="1"/>
    <col min="14596" max="14596" width="11" customWidth="1"/>
    <col min="14597" max="14599" width="13.85546875" customWidth="1"/>
    <col min="14850" max="14850" width="31" customWidth="1"/>
    <col min="14851" max="14851" width="11.28515625" customWidth="1"/>
    <col min="14852" max="14852" width="11" customWidth="1"/>
    <col min="14853" max="14855" width="13.85546875" customWidth="1"/>
    <col min="15106" max="15106" width="31" customWidth="1"/>
    <col min="15107" max="15107" width="11.28515625" customWidth="1"/>
    <col min="15108" max="15108" width="11" customWidth="1"/>
    <col min="15109" max="15111" width="13.85546875" customWidth="1"/>
    <col min="15362" max="15362" width="31" customWidth="1"/>
    <col min="15363" max="15363" width="11.28515625" customWidth="1"/>
    <col min="15364" max="15364" width="11" customWidth="1"/>
    <col min="15365" max="15367" width="13.85546875" customWidth="1"/>
    <col min="15618" max="15618" width="31" customWidth="1"/>
    <col min="15619" max="15619" width="11.28515625" customWidth="1"/>
    <col min="15620" max="15620" width="11" customWidth="1"/>
    <col min="15621" max="15623" width="13.85546875" customWidth="1"/>
    <col min="15874" max="15874" width="31" customWidth="1"/>
    <col min="15875" max="15875" width="11.28515625" customWidth="1"/>
    <col min="15876" max="15876" width="11" customWidth="1"/>
    <col min="15877" max="15879" width="13.85546875" customWidth="1"/>
    <col min="16130" max="16130" width="31" customWidth="1"/>
    <col min="16131" max="16131" width="11.28515625" customWidth="1"/>
    <col min="16132" max="16132" width="11" customWidth="1"/>
    <col min="16133" max="16135" width="13.85546875" customWidth="1"/>
  </cols>
  <sheetData>
    <row r="2" spans="1:7" ht="15" x14ac:dyDescent="0.25">
      <c r="A2" s="165" t="s">
        <v>262</v>
      </c>
    </row>
    <row r="3" spans="1:7" ht="23.25" customHeight="1" x14ac:dyDescent="0.2">
      <c r="A3" s="158" t="s">
        <v>213</v>
      </c>
      <c r="B3" s="158"/>
      <c r="C3" s="158"/>
      <c r="D3" s="158"/>
      <c r="E3" s="158"/>
      <c r="F3" s="158"/>
      <c r="G3" s="158"/>
    </row>
    <row r="4" spans="1:7" ht="24.75" customHeight="1" thickBot="1" x14ac:dyDescent="0.25">
      <c r="A4" s="159"/>
      <c r="B4" s="159"/>
      <c r="C4" s="159"/>
      <c r="D4" s="159"/>
      <c r="E4" s="159"/>
      <c r="F4" s="159"/>
      <c r="G4" s="159"/>
    </row>
    <row r="5" spans="1:7" ht="45.75" thickBot="1" x14ac:dyDescent="0.25">
      <c r="A5" s="96" t="s">
        <v>154</v>
      </c>
      <c r="B5" s="97" t="s">
        <v>155</v>
      </c>
      <c r="C5" s="97" t="s">
        <v>214</v>
      </c>
      <c r="D5" s="97" t="s">
        <v>215</v>
      </c>
      <c r="E5" s="97" t="s">
        <v>216</v>
      </c>
      <c r="F5" s="97" t="s">
        <v>217</v>
      </c>
      <c r="G5" s="97" t="s">
        <v>218</v>
      </c>
    </row>
    <row r="6" spans="1:7" ht="15.75" thickBot="1" x14ac:dyDescent="0.25">
      <c r="A6" s="98">
        <v>1</v>
      </c>
      <c r="B6" s="99">
        <v>2</v>
      </c>
      <c r="C6" s="99">
        <v>3</v>
      </c>
      <c r="D6" s="99">
        <v>4</v>
      </c>
      <c r="E6" s="99">
        <v>5</v>
      </c>
      <c r="F6" s="99">
        <v>5</v>
      </c>
      <c r="G6" s="99">
        <v>5</v>
      </c>
    </row>
    <row r="7" spans="1:7" ht="30.75" thickBot="1" x14ac:dyDescent="0.25">
      <c r="A7" s="100" t="s">
        <v>219</v>
      </c>
      <c r="B7" s="101" t="s">
        <v>156</v>
      </c>
      <c r="C7" s="102" t="s">
        <v>36</v>
      </c>
      <c r="D7" s="102"/>
      <c r="E7" s="102"/>
      <c r="F7" s="102"/>
      <c r="G7" s="102"/>
    </row>
    <row r="8" spans="1:7" ht="15.75" thickBot="1" x14ac:dyDescent="0.25">
      <c r="A8" s="103"/>
      <c r="B8" s="104" t="s">
        <v>220</v>
      </c>
      <c r="C8" s="99" t="s">
        <v>36</v>
      </c>
      <c r="D8" s="99"/>
      <c r="E8" s="99"/>
      <c r="F8" s="99"/>
      <c r="G8" s="99"/>
    </row>
    <row r="9" spans="1:7" ht="15.75" thickBot="1" x14ac:dyDescent="0.25">
      <c r="A9" s="103"/>
      <c r="B9" s="104" t="s">
        <v>221</v>
      </c>
      <c r="C9" s="99" t="s">
        <v>36</v>
      </c>
      <c r="D9" s="99"/>
      <c r="E9" s="99"/>
      <c r="F9" s="99"/>
      <c r="G9" s="99"/>
    </row>
    <row r="10" spans="1:7" ht="15.75" thickBot="1" x14ac:dyDescent="0.25">
      <c r="A10" s="103"/>
      <c r="B10" s="104" t="s">
        <v>222</v>
      </c>
      <c r="C10" s="99" t="s">
        <v>36</v>
      </c>
      <c r="D10" s="99"/>
      <c r="E10" s="99"/>
      <c r="F10" s="99"/>
      <c r="G10" s="99"/>
    </row>
    <row r="11" spans="1:7" ht="15.75" thickBot="1" x14ac:dyDescent="0.25">
      <c r="A11" s="103"/>
      <c r="B11" s="104" t="s">
        <v>223</v>
      </c>
      <c r="C11" s="99" t="s">
        <v>36</v>
      </c>
      <c r="D11" s="99"/>
      <c r="E11" s="99"/>
      <c r="F11" s="99"/>
      <c r="G11" s="99"/>
    </row>
    <row r="12" spans="1:7" ht="15.75" thickBot="1" x14ac:dyDescent="0.25">
      <c r="A12" s="103"/>
      <c r="B12" s="104" t="s">
        <v>224</v>
      </c>
      <c r="C12" s="99" t="s">
        <v>36</v>
      </c>
      <c r="D12" s="99"/>
      <c r="E12" s="99"/>
      <c r="F12" s="99"/>
      <c r="G12" s="99"/>
    </row>
    <row r="13" spans="1:7" ht="15.75" thickBot="1" x14ac:dyDescent="0.25">
      <c r="A13" s="103"/>
      <c r="B13" s="105" t="s">
        <v>225</v>
      </c>
      <c r="C13" s="99" t="s">
        <v>36</v>
      </c>
      <c r="D13" s="99"/>
      <c r="E13" s="99"/>
      <c r="F13" s="99"/>
      <c r="G13" s="99"/>
    </row>
    <row r="14" spans="1:7" ht="30.75" thickBot="1" x14ac:dyDescent="0.25">
      <c r="A14" s="103"/>
      <c r="B14" s="105" t="s">
        <v>226</v>
      </c>
      <c r="C14" s="99" t="s">
        <v>36</v>
      </c>
      <c r="D14" s="99"/>
      <c r="E14" s="99"/>
      <c r="F14" s="99"/>
      <c r="G14" s="99"/>
    </row>
    <row r="15" spans="1:7" ht="30.75" thickBot="1" x14ac:dyDescent="0.25">
      <c r="A15" s="103"/>
      <c r="B15" s="105" t="s">
        <v>227</v>
      </c>
      <c r="C15" s="99" t="s">
        <v>36</v>
      </c>
      <c r="D15" s="99"/>
      <c r="E15" s="99"/>
      <c r="F15" s="99"/>
      <c r="G15" s="99"/>
    </row>
    <row r="16" spans="1:7" ht="15.75" thickBot="1" x14ac:dyDescent="0.25">
      <c r="A16" s="103"/>
      <c r="B16" s="105" t="s">
        <v>228</v>
      </c>
      <c r="C16" s="99" t="s">
        <v>36</v>
      </c>
      <c r="D16" s="99"/>
      <c r="E16" s="99"/>
      <c r="F16" s="99"/>
      <c r="G16" s="99"/>
    </row>
    <row r="17" spans="1:7" ht="15.75" thickBot="1" x14ac:dyDescent="0.25">
      <c r="A17" s="103"/>
      <c r="B17" s="104" t="s">
        <v>157</v>
      </c>
      <c r="C17" s="99" t="s">
        <v>36</v>
      </c>
      <c r="D17" s="99"/>
      <c r="E17" s="99"/>
      <c r="F17" s="99"/>
      <c r="G17" s="99"/>
    </row>
    <row r="18" spans="1:7" ht="15.75" thickBot="1" x14ac:dyDescent="0.25">
      <c r="A18" s="103"/>
      <c r="B18" s="104" t="s">
        <v>229</v>
      </c>
      <c r="C18" s="99" t="s">
        <v>36</v>
      </c>
      <c r="D18" s="99"/>
      <c r="E18" s="99"/>
      <c r="F18" s="99"/>
      <c r="G18" s="99"/>
    </row>
    <row r="19" spans="1:7" ht="30.75" thickBot="1" x14ac:dyDescent="0.25">
      <c r="A19" s="103"/>
      <c r="B19" s="104" t="s">
        <v>230</v>
      </c>
      <c r="C19" s="99" t="s">
        <v>36</v>
      </c>
      <c r="D19" s="99"/>
      <c r="E19" s="99"/>
      <c r="F19" s="99"/>
      <c r="G19" s="99"/>
    </row>
    <row r="20" spans="1:7" ht="30.75" thickBot="1" x14ac:dyDescent="0.25">
      <c r="A20" s="103"/>
      <c r="B20" s="104" t="s">
        <v>231</v>
      </c>
      <c r="C20" s="99" t="s">
        <v>36</v>
      </c>
      <c r="D20" s="99"/>
      <c r="E20" s="99"/>
      <c r="F20" s="99"/>
      <c r="G20" s="99"/>
    </row>
    <row r="21" spans="1:7" ht="75.75" hidden="1" thickBot="1" x14ac:dyDescent="0.25">
      <c r="A21" s="106" t="s">
        <v>232</v>
      </c>
      <c r="B21" s="107" t="s">
        <v>233</v>
      </c>
      <c r="C21" s="99" t="s">
        <v>36</v>
      </c>
      <c r="D21" s="99"/>
      <c r="E21" s="99"/>
      <c r="F21" s="99"/>
      <c r="G21" s="99"/>
    </row>
    <row r="22" spans="1:7" ht="15.75" hidden="1" thickBot="1" x14ac:dyDescent="0.25">
      <c r="A22" s="103"/>
      <c r="B22" s="104" t="s">
        <v>220</v>
      </c>
      <c r="C22" s="99" t="s">
        <v>36</v>
      </c>
      <c r="D22" s="99"/>
      <c r="E22" s="99"/>
      <c r="F22" s="99"/>
      <c r="G22" s="99"/>
    </row>
    <row r="23" spans="1:7" ht="15.75" hidden="1" thickBot="1" x14ac:dyDescent="0.25">
      <c r="A23" s="103"/>
      <c r="B23" s="104" t="s">
        <v>221</v>
      </c>
      <c r="C23" s="99" t="s">
        <v>36</v>
      </c>
      <c r="D23" s="99"/>
      <c r="E23" s="99"/>
      <c r="F23" s="99"/>
      <c r="G23" s="99"/>
    </row>
    <row r="24" spans="1:7" ht="15.75" hidden="1" thickBot="1" x14ac:dyDescent="0.25">
      <c r="A24" s="103"/>
      <c r="B24" s="104" t="s">
        <v>222</v>
      </c>
      <c r="C24" s="99" t="s">
        <v>36</v>
      </c>
      <c r="D24" s="99"/>
      <c r="E24" s="99"/>
      <c r="F24" s="99"/>
      <c r="G24" s="99"/>
    </row>
    <row r="25" spans="1:7" ht="15.75" hidden="1" thickBot="1" x14ac:dyDescent="0.25">
      <c r="A25" s="103"/>
      <c r="B25" s="104" t="s">
        <v>223</v>
      </c>
      <c r="C25" s="99" t="s">
        <v>36</v>
      </c>
      <c r="D25" s="99"/>
      <c r="E25" s="99"/>
      <c r="F25" s="99"/>
      <c r="G25" s="99"/>
    </row>
    <row r="26" spans="1:7" ht="15.75" hidden="1" thickBot="1" x14ac:dyDescent="0.25">
      <c r="A26" s="103"/>
      <c r="B26" s="104" t="s">
        <v>224</v>
      </c>
      <c r="C26" s="99" t="s">
        <v>36</v>
      </c>
      <c r="D26" s="99"/>
      <c r="E26" s="99"/>
      <c r="F26" s="99"/>
      <c r="G26" s="99"/>
    </row>
    <row r="27" spans="1:7" ht="15.75" hidden="1" thickBot="1" x14ac:dyDescent="0.25">
      <c r="A27" s="103"/>
      <c r="B27" s="105" t="s">
        <v>225</v>
      </c>
      <c r="C27" s="99" t="s">
        <v>36</v>
      </c>
      <c r="D27" s="99"/>
      <c r="E27" s="99"/>
      <c r="F27" s="99"/>
      <c r="G27" s="99"/>
    </row>
    <row r="28" spans="1:7" ht="30.75" hidden="1" thickBot="1" x14ac:dyDescent="0.25">
      <c r="A28" s="103"/>
      <c r="B28" s="105" t="s">
        <v>226</v>
      </c>
      <c r="C28" s="99" t="s">
        <v>36</v>
      </c>
      <c r="D28" s="99"/>
      <c r="E28" s="99"/>
      <c r="F28" s="99"/>
      <c r="G28" s="99"/>
    </row>
    <row r="29" spans="1:7" ht="30.75" hidden="1" thickBot="1" x14ac:dyDescent="0.25">
      <c r="A29" s="103"/>
      <c r="B29" s="105" t="s">
        <v>227</v>
      </c>
      <c r="C29" s="99" t="s">
        <v>36</v>
      </c>
      <c r="D29" s="99"/>
      <c r="E29" s="99"/>
      <c r="F29" s="99"/>
      <c r="G29" s="99"/>
    </row>
    <row r="30" spans="1:7" ht="15.75" hidden="1" thickBot="1" x14ac:dyDescent="0.25">
      <c r="A30" s="103"/>
      <c r="B30" s="105" t="s">
        <v>228</v>
      </c>
      <c r="C30" s="99" t="s">
        <v>36</v>
      </c>
      <c r="D30" s="99"/>
      <c r="E30" s="99"/>
      <c r="F30" s="99"/>
      <c r="G30" s="99"/>
    </row>
    <row r="31" spans="1:7" ht="15.75" hidden="1" thickBot="1" x14ac:dyDescent="0.25">
      <c r="A31" s="103"/>
      <c r="B31" s="104" t="s">
        <v>157</v>
      </c>
      <c r="C31" s="99" t="s">
        <v>36</v>
      </c>
      <c r="D31" s="99"/>
      <c r="E31" s="99"/>
      <c r="F31" s="99"/>
      <c r="G31" s="99"/>
    </row>
    <row r="32" spans="1:7" ht="15.75" hidden="1" thickBot="1" x14ac:dyDescent="0.25">
      <c r="A32" s="103"/>
      <c r="B32" s="104" t="s">
        <v>229</v>
      </c>
      <c r="C32" s="99" t="s">
        <v>36</v>
      </c>
      <c r="D32" s="99"/>
      <c r="E32" s="99"/>
      <c r="F32" s="99"/>
      <c r="G32" s="99"/>
    </row>
    <row r="33" spans="1:7" ht="30.75" hidden="1" thickBot="1" x14ac:dyDescent="0.25">
      <c r="A33" s="103"/>
      <c r="B33" s="104" t="s">
        <v>230</v>
      </c>
      <c r="C33" s="99" t="s">
        <v>36</v>
      </c>
      <c r="D33" s="99"/>
      <c r="E33" s="99"/>
      <c r="F33" s="99"/>
      <c r="G33" s="99"/>
    </row>
    <row r="34" spans="1:7" ht="30.75" hidden="1" thickBot="1" x14ac:dyDescent="0.25">
      <c r="A34" s="103"/>
      <c r="B34" s="104" t="s">
        <v>231</v>
      </c>
      <c r="C34" s="99" t="s">
        <v>36</v>
      </c>
      <c r="D34" s="99"/>
      <c r="E34" s="99"/>
      <c r="F34" s="99"/>
      <c r="G34" s="99"/>
    </row>
    <row r="35" spans="1:7" ht="15.75" hidden="1" thickBot="1" x14ac:dyDescent="0.25">
      <c r="A35" s="103"/>
      <c r="B35" s="107"/>
      <c r="C35" s="99"/>
      <c r="D35" s="99"/>
      <c r="E35" s="99"/>
      <c r="F35" s="99"/>
      <c r="G35" s="99"/>
    </row>
    <row r="36" spans="1:7" ht="30.75" hidden="1" thickBot="1" x14ac:dyDescent="0.25">
      <c r="A36" s="106" t="s">
        <v>234</v>
      </c>
      <c r="B36" s="107" t="s">
        <v>158</v>
      </c>
      <c r="C36" s="99" t="s">
        <v>36</v>
      </c>
      <c r="D36" s="99"/>
      <c r="E36" s="99"/>
      <c r="F36" s="99"/>
      <c r="G36" s="99"/>
    </row>
    <row r="37" spans="1:7" ht="15.75" hidden="1" thickBot="1" x14ac:dyDescent="0.25">
      <c r="A37" s="103"/>
      <c r="B37" s="104" t="s">
        <v>220</v>
      </c>
      <c r="C37" s="99" t="s">
        <v>36</v>
      </c>
      <c r="D37" s="99"/>
      <c r="E37" s="99"/>
      <c r="F37" s="99"/>
      <c r="G37" s="99"/>
    </row>
    <row r="38" spans="1:7" ht="15.75" hidden="1" thickBot="1" x14ac:dyDescent="0.25">
      <c r="A38" s="103"/>
      <c r="B38" s="104" t="s">
        <v>221</v>
      </c>
      <c r="C38" s="99" t="s">
        <v>36</v>
      </c>
      <c r="D38" s="99"/>
      <c r="E38" s="99"/>
      <c r="F38" s="99"/>
      <c r="G38" s="99"/>
    </row>
    <row r="39" spans="1:7" ht="15.75" hidden="1" thickBot="1" x14ac:dyDescent="0.25">
      <c r="A39" s="103"/>
      <c r="B39" s="104" t="s">
        <v>222</v>
      </c>
      <c r="C39" s="99" t="s">
        <v>36</v>
      </c>
      <c r="D39" s="99"/>
      <c r="E39" s="99"/>
      <c r="F39" s="99"/>
      <c r="G39" s="99"/>
    </row>
    <row r="40" spans="1:7" ht="15.75" hidden="1" thickBot="1" x14ac:dyDescent="0.25">
      <c r="A40" s="103"/>
      <c r="B40" s="104" t="s">
        <v>223</v>
      </c>
      <c r="C40" s="99" t="s">
        <v>36</v>
      </c>
      <c r="D40" s="99"/>
      <c r="E40" s="99"/>
      <c r="F40" s="99"/>
      <c r="G40" s="99"/>
    </row>
    <row r="41" spans="1:7" ht="15.75" hidden="1" thickBot="1" x14ac:dyDescent="0.25">
      <c r="A41" s="103"/>
      <c r="B41" s="104" t="s">
        <v>224</v>
      </c>
      <c r="C41" s="99" t="s">
        <v>36</v>
      </c>
      <c r="D41" s="99"/>
      <c r="E41" s="99"/>
      <c r="F41" s="99"/>
      <c r="G41" s="99"/>
    </row>
    <row r="42" spans="1:7" ht="15.75" hidden="1" thickBot="1" x14ac:dyDescent="0.25">
      <c r="A42" s="103"/>
      <c r="B42" s="105" t="s">
        <v>225</v>
      </c>
      <c r="C42" s="99" t="s">
        <v>36</v>
      </c>
      <c r="D42" s="99"/>
      <c r="E42" s="99"/>
      <c r="F42" s="99"/>
      <c r="G42" s="99"/>
    </row>
    <row r="43" spans="1:7" ht="30.75" hidden="1" thickBot="1" x14ac:dyDescent="0.25">
      <c r="A43" s="103"/>
      <c r="B43" s="105" t="s">
        <v>226</v>
      </c>
      <c r="C43" s="99" t="s">
        <v>36</v>
      </c>
      <c r="D43" s="99"/>
      <c r="E43" s="99"/>
      <c r="F43" s="99"/>
      <c r="G43" s="99"/>
    </row>
    <row r="44" spans="1:7" ht="30.75" hidden="1" thickBot="1" x14ac:dyDescent="0.25">
      <c r="A44" s="103"/>
      <c r="B44" s="105" t="s">
        <v>227</v>
      </c>
      <c r="C44" s="99" t="s">
        <v>36</v>
      </c>
      <c r="D44" s="99"/>
      <c r="E44" s="99"/>
      <c r="F44" s="99"/>
      <c r="G44" s="99"/>
    </row>
    <row r="45" spans="1:7" ht="15.75" hidden="1" thickBot="1" x14ac:dyDescent="0.25">
      <c r="A45" s="103"/>
      <c r="B45" s="105" t="s">
        <v>228</v>
      </c>
      <c r="C45" s="99" t="s">
        <v>36</v>
      </c>
      <c r="D45" s="99"/>
      <c r="E45" s="99"/>
      <c r="F45" s="99"/>
      <c r="G45" s="99"/>
    </row>
    <row r="46" spans="1:7" ht="15.75" hidden="1" thickBot="1" x14ac:dyDescent="0.25">
      <c r="A46" s="103"/>
      <c r="B46" s="104" t="s">
        <v>157</v>
      </c>
      <c r="C46" s="99" t="s">
        <v>36</v>
      </c>
      <c r="D46" s="99"/>
      <c r="E46" s="99"/>
      <c r="F46" s="99"/>
      <c r="G46" s="99"/>
    </row>
    <row r="47" spans="1:7" ht="15.75" hidden="1" thickBot="1" x14ac:dyDescent="0.25">
      <c r="A47" s="103"/>
      <c r="B47" s="104" t="s">
        <v>229</v>
      </c>
      <c r="C47" s="99" t="s">
        <v>36</v>
      </c>
      <c r="D47" s="99"/>
      <c r="E47" s="99"/>
      <c r="F47" s="99"/>
      <c r="G47" s="99"/>
    </row>
    <row r="48" spans="1:7" ht="30.75" hidden="1" thickBot="1" x14ac:dyDescent="0.25">
      <c r="A48" s="103"/>
      <c r="B48" s="104" t="s">
        <v>230</v>
      </c>
      <c r="C48" s="99" t="s">
        <v>36</v>
      </c>
      <c r="D48" s="99"/>
      <c r="E48" s="99"/>
      <c r="F48" s="99"/>
      <c r="G48" s="99"/>
    </row>
    <row r="49" spans="1:7" ht="30.75" hidden="1" thickBot="1" x14ac:dyDescent="0.25">
      <c r="A49" s="103"/>
      <c r="B49" s="104" t="s">
        <v>231</v>
      </c>
      <c r="C49" s="99" t="s">
        <v>36</v>
      </c>
      <c r="D49" s="99"/>
      <c r="E49" s="99"/>
      <c r="F49" s="99"/>
      <c r="G49" s="99"/>
    </row>
    <row r="50" spans="1:7" ht="15.75" hidden="1" thickBot="1" x14ac:dyDescent="0.25">
      <c r="A50" s="103"/>
      <c r="B50" s="107"/>
      <c r="C50" s="99"/>
      <c r="D50" s="99"/>
      <c r="E50" s="99"/>
      <c r="F50" s="99"/>
      <c r="G50" s="99"/>
    </row>
    <row r="51" spans="1:7" ht="30.75" hidden="1" thickBot="1" x14ac:dyDescent="0.25">
      <c r="A51" s="106" t="s">
        <v>235</v>
      </c>
      <c r="B51" s="107" t="s">
        <v>159</v>
      </c>
      <c r="C51" s="99" t="s">
        <v>36</v>
      </c>
      <c r="D51" s="99"/>
      <c r="E51" s="99"/>
      <c r="F51" s="99"/>
      <c r="G51" s="99"/>
    </row>
    <row r="52" spans="1:7" ht="15.75" hidden="1" thickBot="1" x14ac:dyDescent="0.25">
      <c r="A52" s="103"/>
      <c r="B52" s="104" t="s">
        <v>220</v>
      </c>
      <c r="C52" s="99" t="s">
        <v>36</v>
      </c>
      <c r="D52" s="99"/>
      <c r="E52" s="99"/>
      <c r="F52" s="99"/>
      <c r="G52" s="99"/>
    </row>
    <row r="53" spans="1:7" ht="15.75" hidden="1" thickBot="1" x14ac:dyDescent="0.25">
      <c r="A53" s="103"/>
      <c r="B53" s="104" t="s">
        <v>221</v>
      </c>
      <c r="C53" s="99" t="s">
        <v>36</v>
      </c>
      <c r="D53" s="99"/>
      <c r="E53" s="99"/>
      <c r="F53" s="99"/>
      <c r="G53" s="99"/>
    </row>
    <row r="54" spans="1:7" ht="15.75" hidden="1" thickBot="1" x14ac:dyDescent="0.25">
      <c r="A54" s="103"/>
      <c r="B54" s="104" t="s">
        <v>222</v>
      </c>
      <c r="C54" s="99" t="s">
        <v>36</v>
      </c>
      <c r="D54" s="99"/>
      <c r="E54" s="99"/>
      <c r="F54" s="99"/>
      <c r="G54" s="99"/>
    </row>
    <row r="55" spans="1:7" ht="15.75" hidden="1" thickBot="1" x14ac:dyDescent="0.25">
      <c r="A55" s="103"/>
      <c r="B55" s="104" t="s">
        <v>223</v>
      </c>
      <c r="C55" s="99" t="s">
        <v>36</v>
      </c>
      <c r="D55" s="99"/>
      <c r="E55" s="99"/>
      <c r="F55" s="99"/>
      <c r="G55" s="99"/>
    </row>
    <row r="56" spans="1:7" ht="15.75" hidden="1" thickBot="1" x14ac:dyDescent="0.25">
      <c r="A56" s="103"/>
      <c r="B56" s="104" t="s">
        <v>224</v>
      </c>
      <c r="C56" s="99" t="s">
        <v>36</v>
      </c>
      <c r="D56" s="99"/>
      <c r="E56" s="99"/>
      <c r="F56" s="99"/>
      <c r="G56" s="99"/>
    </row>
    <row r="57" spans="1:7" ht="15.75" hidden="1" thickBot="1" x14ac:dyDescent="0.25">
      <c r="A57" s="103"/>
      <c r="B57" s="105" t="s">
        <v>225</v>
      </c>
      <c r="C57" s="99" t="s">
        <v>36</v>
      </c>
      <c r="D57" s="99"/>
      <c r="E57" s="99"/>
      <c r="F57" s="99"/>
      <c r="G57" s="99"/>
    </row>
    <row r="58" spans="1:7" ht="30.75" hidden="1" thickBot="1" x14ac:dyDescent="0.25">
      <c r="A58" s="103"/>
      <c r="B58" s="105" t="s">
        <v>226</v>
      </c>
      <c r="C58" s="99" t="s">
        <v>36</v>
      </c>
      <c r="D58" s="99"/>
      <c r="E58" s="99"/>
      <c r="F58" s="99"/>
      <c r="G58" s="99"/>
    </row>
    <row r="59" spans="1:7" ht="30.75" hidden="1" thickBot="1" x14ac:dyDescent="0.25">
      <c r="A59" s="103"/>
      <c r="B59" s="105" t="s">
        <v>227</v>
      </c>
      <c r="C59" s="99" t="s">
        <v>36</v>
      </c>
      <c r="D59" s="99"/>
      <c r="E59" s="99"/>
      <c r="F59" s="99"/>
      <c r="G59" s="99"/>
    </row>
    <row r="60" spans="1:7" ht="15.75" hidden="1" thickBot="1" x14ac:dyDescent="0.25">
      <c r="A60" s="103"/>
      <c r="B60" s="105" t="s">
        <v>228</v>
      </c>
      <c r="C60" s="99" t="s">
        <v>36</v>
      </c>
      <c r="D60" s="99"/>
      <c r="E60" s="99"/>
      <c r="F60" s="99"/>
      <c r="G60" s="99"/>
    </row>
    <row r="61" spans="1:7" ht="15.75" hidden="1" thickBot="1" x14ac:dyDescent="0.25">
      <c r="A61" s="103"/>
      <c r="B61" s="104" t="s">
        <v>157</v>
      </c>
      <c r="C61" s="99" t="s">
        <v>36</v>
      </c>
      <c r="D61" s="99"/>
      <c r="E61" s="99"/>
      <c r="F61" s="99"/>
      <c r="G61" s="99"/>
    </row>
    <row r="62" spans="1:7" ht="15.75" hidden="1" thickBot="1" x14ac:dyDescent="0.25">
      <c r="A62" s="103"/>
      <c r="B62" s="104" t="s">
        <v>229</v>
      </c>
      <c r="C62" s="99" t="s">
        <v>36</v>
      </c>
      <c r="D62" s="99"/>
      <c r="E62" s="99"/>
      <c r="F62" s="99"/>
      <c r="G62" s="99"/>
    </row>
    <row r="63" spans="1:7" ht="30.75" hidden="1" thickBot="1" x14ac:dyDescent="0.25">
      <c r="A63" s="103"/>
      <c r="B63" s="104" t="s">
        <v>230</v>
      </c>
      <c r="C63" s="99" t="s">
        <v>36</v>
      </c>
      <c r="D63" s="99"/>
      <c r="E63" s="99"/>
      <c r="F63" s="99"/>
      <c r="G63" s="99"/>
    </row>
    <row r="64" spans="1:7" ht="30.75" hidden="1" thickBot="1" x14ac:dyDescent="0.25">
      <c r="A64" s="103"/>
      <c r="B64" s="104" t="s">
        <v>231</v>
      </c>
      <c r="C64" s="99" t="s">
        <v>36</v>
      </c>
      <c r="D64" s="99"/>
      <c r="E64" s="99"/>
      <c r="F64" s="99"/>
      <c r="G64" s="99"/>
    </row>
    <row r="65" spans="1:7" ht="15.75" hidden="1" thickBot="1" x14ac:dyDescent="0.25">
      <c r="A65" s="103"/>
      <c r="B65" s="107"/>
      <c r="C65" s="99"/>
      <c r="D65" s="99"/>
      <c r="E65" s="99"/>
      <c r="F65" s="99"/>
      <c r="G65" s="99"/>
    </row>
    <row r="66" spans="1:7" ht="45.75" hidden="1" thickBot="1" x14ac:dyDescent="0.25">
      <c r="A66" s="106" t="s">
        <v>236</v>
      </c>
      <c r="B66" s="107" t="s">
        <v>160</v>
      </c>
      <c r="C66" s="99" t="s">
        <v>36</v>
      </c>
      <c r="D66" s="99"/>
      <c r="E66" s="99"/>
      <c r="F66" s="99"/>
      <c r="G66" s="99"/>
    </row>
    <row r="67" spans="1:7" ht="15.75" hidden="1" thickBot="1" x14ac:dyDescent="0.25">
      <c r="A67" s="103"/>
      <c r="B67" s="104" t="s">
        <v>220</v>
      </c>
      <c r="C67" s="99" t="s">
        <v>36</v>
      </c>
      <c r="D67" s="99"/>
      <c r="E67" s="99"/>
      <c r="F67" s="99"/>
      <c r="G67" s="99"/>
    </row>
    <row r="68" spans="1:7" ht="15.75" hidden="1" thickBot="1" x14ac:dyDescent="0.25">
      <c r="A68" s="103"/>
      <c r="B68" s="104" t="s">
        <v>221</v>
      </c>
      <c r="C68" s="99" t="s">
        <v>36</v>
      </c>
      <c r="D68" s="99"/>
      <c r="E68" s="99"/>
      <c r="F68" s="99"/>
      <c r="G68" s="99"/>
    </row>
    <row r="69" spans="1:7" ht="15.75" hidden="1" thickBot="1" x14ac:dyDescent="0.25">
      <c r="A69" s="103"/>
      <c r="B69" s="104" t="s">
        <v>222</v>
      </c>
      <c r="C69" s="99" t="s">
        <v>36</v>
      </c>
      <c r="D69" s="99"/>
      <c r="E69" s="99"/>
      <c r="F69" s="99"/>
      <c r="G69" s="99"/>
    </row>
    <row r="70" spans="1:7" ht="15.75" hidden="1" thickBot="1" x14ac:dyDescent="0.25">
      <c r="A70" s="103"/>
      <c r="B70" s="104" t="s">
        <v>223</v>
      </c>
      <c r="C70" s="99" t="s">
        <v>36</v>
      </c>
      <c r="D70" s="99"/>
      <c r="E70" s="99"/>
      <c r="F70" s="99"/>
      <c r="G70" s="99"/>
    </row>
    <row r="71" spans="1:7" ht="15.75" hidden="1" thickBot="1" x14ac:dyDescent="0.25">
      <c r="A71" s="103"/>
      <c r="B71" s="104" t="s">
        <v>224</v>
      </c>
      <c r="C71" s="99" t="s">
        <v>36</v>
      </c>
      <c r="D71" s="99"/>
      <c r="E71" s="99"/>
      <c r="F71" s="99"/>
      <c r="G71" s="99"/>
    </row>
    <row r="72" spans="1:7" ht="15.75" hidden="1" thickBot="1" x14ac:dyDescent="0.25">
      <c r="A72" s="103"/>
      <c r="B72" s="105" t="s">
        <v>225</v>
      </c>
      <c r="C72" s="99" t="s">
        <v>36</v>
      </c>
      <c r="D72" s="99"/>
      <c r="E72" s="99"/>
      <c r="F72" s="99"/>
      <c r="G72" s="99"/>
    </row>
    <row r="73" spans="1:7" ht="30.75" hidden="1" thickBot="1" x14ac:dyDescent="0.25">
      <c r="A73" s="103"/>
      <c r="B73" s="105" t="s">
        <v>226</v>
      </c>
      <c r="C73" s="99" t="s">
        <v>36</v>
      </c>
      <c r="D73" s="99"/>
      <c r="E73" s="99"/>
      <c r="F73" s="99"/>
      <c r="G73" s="99"/>
    </row>
    <row r="74" spans="1:7" ht="30.75" hidden="1" thickBot="1" x14ac:dyDescent="0.25">
      <c r="A74" s="103"/>
      <c r="B74" s="105" t="s">
        <v>227</v>
      </c>
      <c r="C74" s="99" t="s">
        <v>36</v>
      </c>
      <c r="D74" s="99"/>
      <c r="E74" s="99"/>
      <c r="F74" s="99"/>
      <c r="G74" s="99"/>
    </row>
    <row r="75" spans="1:7" ht="15.75" hidden="1" thickBot="1" x14ac:dyDescent="0.25">
      <c r="A75" s="103"/>
      <c r="B75" s="105" t="s">
        <v>228</v>
      </c>
      <c r="C75" s="99" t="s">
        <v>36</v>
      </c>
      <c r="D75" s="99"/>
      <c r="E75" s="99"/>
      <c r="F75" s="99"/>
      <c r="G75" s="99"/>
    </row>
    <row r="76" spans="1:7" ht="15.75" hidden="1" thickBot="1" x14ac:dyDescent="0.25">
      <c r="A76" s="103"/>
      <c r="B76" s="104" t="s">
        <v>157</v>
      </c>
      <c r="C76" s="99" t="s">
        <v>36</v>
      </c>
      <c r="D76" s="99"/>
      <c r="E76" s="99"/>
      <c r="F76" s="99"/>
      <c r="G76" s="99"/>
    </row>
    <row r="77" spans="1:7" ht="15.75" hidden="1" thickBot="1" x14ac:dyDescent="0.25">
      <c r="A77" s="103"/>
      <c r="B77" s="104" t="s">
        <v>229</v>
      </c>
      <c r="C77" s="99" t="s">
        <v>36</v>
      </c>
      <c r="D77" s="99"/>
      <c r="E77" s="99"/>
      <c r="F77" s="99"/>
      <c r="G77" s="99"/>
    </row>
    <row r="78" spans="1:7" ht="30.75" hidden="1" thickBot="1" x14ac:dyDescent="0.25">
      <c r="A78" s="103"/>
      <c r="B78" s="104" t="s">
        <v>230</v>
      </c>
      <c r="C78" s="99" t="s">
        <v>36</v>
      </c>
      <c r="D78" s="99"/>
      <c r="E78" s="99"/>
      <c r="F78" s="99"/>
      <c r="G78" s="99"/>
    </row>
    <row r="79" spans="1:7" ht="30.75" hidden="1" thickBot="1" x14ac:dyDescent="0.25">
      <c r="A79" s="103"/>
      <c r="B79" s="104" t="s">
        <v>231</v>
      </c>
      <c r="C79" s="99" t="s">
        <v>36</v>
      </c>
      <c r="D79" s="99"/>
      <c r="E79" s="99"/>
      <c r="F79" s="99"/>
      <c r="G79" s="99"/>
    </row>
    <row r="80" spans="1:7" ht="15.75" hidden="1" thickBot="1" x14ac:dyDescent="0.25">
      <c r="A80" s="103"/>
      <c r="B80" s="107"/>
      <c r="C80" s="99"/>
      <c r="D80" s="99"/>
      <c r="E80" s="99"/>
      <c r="F80" s="99"/>
      <c r="G80" s="99"/>
    </row>
    <row r="81" spans="1:7" ht="30.75" thickBot="1" x14ac:dyDescent="0.25">
      <c r="A81" s="100" t="s">
        <v>232</v>
      </c>
      <c r="B81" s="101" t="s">
        <v>161</v>
      </c>
      <c r="C81" s="102"/>
      <c r="D81" s="102"/>
      <c r="E81" s="102"/>
      <c r="F81" s="102"/>
      <c r="G81" s="102"/>
    </row>
    <row r="82" spans="1:7" ht="15.75" thickBot="1" x14ac:dyDescent="0.25">
      <c r="A82" s="103"/>
      <c r="B82" s="104" t="s">
        <v>220</v>
      </c>
      <c r="C82" s="99" t="s">
        <v>26</v>
      </c>
      <c r="D82" s="99"/>
      <c r="E82" s="99"/>
      <c r="F82" s="99"/>
      <c r="G82" s="99"/>
    </row>
    <row r="83" spans="1:7" ht="15.75" thickBot="1" x14ac:dyDescent="0.25">
      <c r="A83" s="103"/>
      <c r="B83" s="104" t="s">
        <v>221</v>
      </c>
      <c r="C83" s="99" t="s">
        <v>26</v>
      </c>
      <c r="D83" s="99"/>
      <c r="E83" s="99"/>
      <c r="F83" s="99"/>
      <c r="G83" s="99"/>
    </row>
    <row r="84" spans="1:7" ht="15.75" thickBot="1" x14ac:dyDescent="0.25">
      <c r="A84" s="103"/>
      <c r="B84" s="104" t="s">
        <v>222</v>
      </c>
      <c r="C84" s="99" t="s">
        <v>26</v>
      </c>
      <c r="D84" s="99"/>
      <c r="E84" s="99"/>
      <c r="F84" s="99"/>
      <c r="G84" s="99"/>
    </row>
    <row r="85" spans="1:7" ht="15.75" thickBot="1" x14ac:dyDescent="0.25">
      <c r="A85" s="103"/>
      <c r="B85" s="104" t="s">
        <v>223</v>
      </c>
      <c r="C85" s="99" t="s">
        <v>26</v>
      </c>
      <c r="D85" s="99"/>
      <c r="E85" s="99"/>
      <c r="F85" s="99"/>
      <c r="G85" s="99"/>
    </row>
    <row r="86" spans="1:7" ht="15.75" thickBot="1" x14ac:dyDescent="0.25">
      <c r="A86" s="103"/>
      <c r="B86" s="104" t="s">
        <v>224</v>
      </c>
      <c r="C86" s="99" t="s">
        <v>26</v>
      </c>
      <c r="D86" s="99"/>
      <c r="E86" s="99"/>
      <c r="F86" s="99"/>
      <c r="G86" s="99"/>
    </row>
    <row r="87" spans="1:7" ht="15.75" thickBot="1" x14ac:dyDescent="0.25">
      <c r="A87" s="103"/>
      <c r="B87" s="105" t="s">
        <v>225</v>
      </c>
      <c r="C87" s="99" t="s">
        <v>26</v>
      </c>
      <c r="D87" s="99"/>
      <c r="E87" s="99"/>
      <c r="F87" s="99"/>
      <c r="G87" s="99"/>
    </row>
    <row r="88" spans="1:7" ht="30.75" thickBot="1" x14ac:dyDescent="0.25">
      <c r="A88" s="103"/>
      <c r="B88" s="105" t="s">
        <v>226</v>
      </c>
      <c r="C88" s="99" t="s">
        <v>26</v>
      </c>
      <c r="D88" s="99"/>
      <c r="E88" s="99"/>
      <c r="F88" s="99"/>
      <c r="G88" s="99"/>
    </row>
    <row r="89" spans="1:7" ht="30.75" thickBot="1" x14ac:dyDescent="0.25">
      <c r="A89" s="103"/>
      <c r="B89" s="105" t="s">
        <v>227</v>
      </c>
      <c r="C89" s="99" t="s">
        <v>26</v>
      </c>
      <c r="D89" s="99"/>
      <c r="E89" s="99"/>
      <c r="F89" s="99"/>
      <c r="G89" s="99"/>
    </row>
    <row r="90" spans="1:7" ht="15.75" thickBot="1" x14ac:dyDescent="0.25">
      <c r="A90" s="103"/>
      <c r="B90" s="105" t="s">
        <v>228</v>
      </c>
      <c r="C90" s="99" t="s">
        <v>26</v>
      </c>
      <c r="D90" s="99"/>
      <c r="E90" s="99"/>
      <c r="F90" s="99"/>
      <c r="G90" s="99"/>
    </row>
    <row r="91" spans="1:7" ht="15.75" thickBot="1" x14ac:dyDescent="0.25">
      <c r="A91" s="103"/>
      <c r="B91" s="104" t="s">
        <v>157</v>
      </c>
      <c r="C91" s="99" t="s">
        <v>26</v>
      </c>
      <c r="D91" s="99"/>
      <c r="E91" s="99"/>
      <c r="F91" s="99"/>
      <c r="G91" s="99"/>
    </row>
    <row r="92" spans="1:7" ht="15.75" thickBot="1" x14ac:dyDescent="0.25">
      <c r="A92" s="103"/>
      <c r="B92" s="104" t="s">
        <v>229</v>
      </c>
      <c r="C92" s="99" t="s">
        <v>26</v>
      </c>
      <c r="D92" s="99"/>
      <c r="E92" s="99"/>
      <c r="F92" s="99"/>
      <c r="G92" s="99"/>
    </row>
    <row r="93" spans="1:7" ht="30.75" thickBot="1" x14ac:dyDescent="0.25">
      <c r="A93" s="103"/>
      <c r="B93" s="104" t="s">
        <v>230</v>
      </c>
      <c r="C93" s="99" t="s">
        <v>26</v>
      </c>
      <c r="D93" s="99"/>
      <c r="E93" s="99"/>
      <c r="F93" s="99"/>
      <c r="G93" s="99"/>
    </row>
    <row r="94" spans="1:7" ht="30.75" thickBot="1" x14ac:dyDescent="0.25">
      <c r="A94" s="103"/>
      <c r="B94" s="104" t="s">
        <v>231</v>
      </c>
      <c r="C94" s="99" t="s">
        <v>26</v>
      </c>
      <c r="D94" s="99"/>
      <c r="E94" s="99"/>
      <c r="F94" s="99"/>
      <c r="G94" s="99"/>
    </row>
    <row r="95" spans="1:7" ht="15.75" thickBot="1" x14ac:dyDescent="0.25">
      <c r="A95" s="103"/>
      <c r="B95" s="107"/>
      <c r="C95" s="99"/>
      <c r="D95" s="99"/>
      <c r="E95" s="99"/>
      <c r="F95" s="99"/>
      <c r="G95" s="99"/>
    </row>
    <row r="96" spans="1:7" ht="29.25" thickBot="1" x14ac:dyDescent="0.25">
      <c r="A96" s="108" t="s">
        <v>234</v>
      </c>
      <c r="B96" s="109" t="s">
        <v>162</v>
      </c>
      <c r="C96" s="110" t="s">
        <v>36</v>
      </c>
      <c r="D96" s="111">
        <f>D99+D107</f>
        <v>0</v>
      </c>
      <c r="E96" s="111">
        <f>E99+E107</f>
        <v>0</v>
      </c>
      <c r="F96" s="111">
        <f>F99+F107</f>
        <v>0</v>
      </c>
      <c r="G96" s="111">
        <f>G99+G107</f>
        <v>0</v>
      </c>
    </row>
    <row r="97" spans="1:7" ht="15" thickBot="1" x14ac:dyDescent="0.25">
      <c r="A97" s="108" t="s">
        <v>237</v>
      </c>
      <c r="B97" s="109" t="s">
        <v>238</v>
      </c>
      <c r="C97" s="110" t="s">
        <v>36</v>
      </c>
      <c r="D97" s="111">
        <f>D96/[4]Объем!K11*[4]Объем!K12*1000</f>
        <v>0</v>
      </c>
      <c r="E97" s="111">
        <f>E96/[4]Объем!L11*[4]Объем!L12*1000</f>
        <v>0</v>
      </c>
      <c r="F97" s="111">
        <f>F96/[4]Объем!O11*[4]Объем!O12*1000</f>
        <v>0</v>
      </c>
      <c r="G97" s="111">
        <f>G96/[4]Объем!P11*[4]Объем!P12*1000</f>
        <v>0</v>
      </c>
    </row>
    <row r="98" spans="1:7" ht="15.75" thickBot="1" x14ac:dyDescent="0.25">
      <c r="A98" s="103"/>
      <c r="B98" s="104" t="s">
        <v>220</v>
      </c>
      <c r="C98" s="99" t="s">
        <v>36</v>
      </c>
      <c r="D98" s="99"/>
      <c r="E98" s="99"/>
      <c r="F98" s="99"/>
      <c r="G98" s="99"/>
    </row>
    <row r="99" spans="1:7" ht="15.75" thickBot="1" x14ac:dyDescent="0.25">
      <c r="A99" s="103"/>
      <c r="B99" s="104" t="s">
        <v>221</v>
      </c>
      <c r="C99" s="99" t="s">
        <v>36</v>
      </c>
      <c r="D99" s="99"/>
      <c r="E99" s="112"/>
      <c r="F99" s="112"/>
      <c r="G99" s="112"/>
    </row>
    <row r="100" spans="1:7" ht="15.75" thickBot="1" x14ac:dyDescent="0.25">
      <c r="A100" s="103"/>
      <c r="B100" s="104" t="s">
        <v>222</v>
      </c>
      <c r="C100" s="99" t="s">
        <v>36</v>
      </c>
      <c r="D100" s="99"/>
      <c r="E100" s="99"/>
      <c r="F100" s="99"/>
      <c r="G100" s="99"/>
    </row>
    <row r="101" spans="1:7" ht="15.75" thickBot="1" x14ac:dyDescent="0.25">
      <c r="A101" s="103"/>
      <c r="B101" s="104" t="s">
        <v>223</v>
      </c>
      <c r="C101" s="99" t="s">
        <v>36</v>
      </c>
      <c r="D101" s="99"/>
      <c r="E101" s="99"/>
      <c r="F101" s="99"/>
      <c r="G101" s="99"/>
    </row>
    <row r="102" spans="1:7" ht="15.75" thickBot="1" x14ac:dyDescent="0.25">
      <c r="A102" s="103"/>
      <c r="B102" s="104" t="s">
        <v>224</v>
      </c>
      <c r="C102" s="99" t="s">
        <v>36</v>
      </c>
      <c r="D102" s="99"/>
      <c r="E102" s="99"/>
      <c r="F102" s="99"/>
      <c r="G102" s="99"/>
    </row>
    <row r="103" spans="1:7" ht="15.75" thickBot="1" x14ac:dyDescent="0.25">
      <c r="A103" s="103"/>
      <c r="B103" s="105" t="s">
        <v>225</v>
      </c>
      <c r="C103" s="99" t="s">
        <v>36</v>
      </c>
      <c r="D103" s="99"/>
      <c r="E103" s="99"/>
      <c r="F103" s="99"/>
      <c r="G103" s="99"/>
    </row>
    <row r="104" spans="1:7" ht="30.75" thickBot="1" x14ac:dyDescent="0.25">
      <c r="A104" s="103"/>
      <c r="B104" s="105" t="s">
        <v>226</v>
      </c>
      <c r="C104" s="99" t="s">
        <v>36</v>
      </c>
      <c r="D104" s="99"/>
      <c r="E104" s="99"/>
      <c r="F104" s="99"/>
      <c r="G104" s="99"/>
    </row>
    <row r="105" spans="1:7" ht="30.75" thickBot="1" x14ac:dyDescent="0.25">
      <c r="A105" s="103"/>
      <c r="B105" s="105" t="s">
        <v>227</v>
      </c>
      <c r="C105" s="99" t="s">
        <v>36</v>
      </c>
      <c r="D105" s="99"/>
      <c r="E105" s="99"/>
      <c r="F105" s="99"/>
      <c r="G105" s="99"/>
    </row>
    <row r="106" spans="1:7" ht="15.75" thickBot="1" x14ac:dyDescent="0.25">
      <c r="A106" s="103"/>
      <c r="B106" s="105" t="s">
        <v>228</v>
      </c>
      <c r="C106" s="99" t="s">
        <v>36</v>
      </c>
      <c r="D106" s="99"/>
      <c r="E106" s="99"/>
      <c r="F106" s="99"/>
      <c r="G106" s="99"/>
    </row>
    <row r="107" spans="1:7" ht="15.75" thickBot="1" x14ac:dyDescent="0.25">
      <c r="A107" s="103"/>
      <c r="B107" s="104" t="s">
        <v>157</v>
      </c>
      <c r="C107" s="99" t="s">
        <v>36</v>
      </c>
      <c r="D107" s="112"/>
      <c r="E107" s="99"/>
      <c r="F107" s="99"/>
      <c r="G107" s="99"/>
    </row>
    <row r="108" spans="1:7" ht="15.75" thickBot="1" x14ac:dyDescent="0.25">
      <c r="A108" s="103"/>
      <c r="B108" s="104" t="s">
        <v>229</v>
      </c>
      <c r="C108" s="99" t="s">
        <v>36</v>
      </c>
      <c r="D108" s="99"/>
      <c r="E108" s="99"/>
      <c r="F108" s="99"/>
      <c r="G108" s="99"/>
    </row>
    <row r="109" spans="1:7" ht="30.75" thickBot="1" x14ac:dyDescent="0.25">
      <c r="A109" s="103"/>
      <c r="B109" s="104" t="s">
        <v>230</v>
      </c>
      <c r="C109" s="99" t="s">
        <v>36</v>
      </c>
      <c r="D109" s="99"/>
      <c r="E109" s="99"/>
      <c r="F109" s="99"/>
      <c r="G109" s="99"/>
    </row>
    <row r="110" spans="1:7" ht="30.75" thickBot="1" x14ac:dyDescent="0.25">
      <c r="A110" s="103"/>
      <c r="B110" s="104" t="s">
        <v>231</v>
      </c>
      <c r="C110" s="99" t="s">
        <v>36</v>
      </c>
      <c r="D110" s="99"/>
      <c r="E110" s="99"/>
      <c r="F110" s="99"/>
      <c r="G110" s="99"/>
    </row>
    <row r="112" spans="1:7" x14ac:dyDescent="0.2">
      <c r="B112" s="113"/>
      <c r="C112" s="114"/>
      <c r="D112" s="160"/>
      <c r="E112" s="161"/>
      <c r="F112" s="115"/>
    </row>
    <row r="113" spans="2:6" x14ac:dyDescent="0.2">
      <c r="B113" s="116"/>
      <c r="C113" s="117"/>
      <c r="D113" s="162"/>
      <c r="E113" s="163"/>
      <c r="F113" s="117"/>
    </row>
    <row r="115" spans="2:6" x14ac:dyDescent="0.2">
      <c r="B115" s="118"/>
    </row>
    <row r="116" spans="2:6" x14ac:dyDescent="0.2">
      <c r="B116" s="118"/>
    </row>
    <row r="117" spans="2:6" x14ac:dyDescent="0.2">
      <c r="B117" s="118"/>
    </row>
  </sheetData>
  <mergeCells count="3">
    <mergeCell ref="A3:G4"/>
    <mergeCell ref="D112:E112"/>
    <mergeCell ref="D113:E1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G17" sqref="G17"/>
    </sheetView>
  </sheetViews>
  <sheetFormatPr defaultRowHeight="15" x14ac:dyDescent="0.25"/>
  <cols>
    <col min="1" max="1" width="9.140625" style="164"/>
    <col min="2" max="2" width="28.140625" style="164" customWidth="1"/>
    <col min="3" max="3" width="13.7109375" style="164" customWidth="1"/>
    <col min="4" max="4" width="9.140625" style="164"/>
    <col min="5" max="5" width="12" style="164" customWidth="1"/>
    <col min="6" max="6" width="12.28515625" style="164" customWidth="1"/>
    <col min="7" max="8" width="9.140625" style="164"/>
    <col min="9" max="9" width="10.85546875" style="164" customWidth="1"/>
    <col min="10" max="10" width="12.140625" style="164" customWidth="1"/>
    <col min="11" max="11" width="10.28515625" style="164" hidden="1" customWidth="1"/>
    <col min="12" max="12" width="11" style="164" hidden="1" customWidth="1"/>
    <col min="13" max="15" width="9.140625" style="164"/>
    <col min="16" max="17" width="0" style="164" hidden="1" customWidth="1"/>
    <col min="18" max="257" width="9.140625" style="164"/>
    <col min="258" max="258" width="28.140625" style="164" customWidth="1"/>
    <col min="259" max="259" width="13.7109375" style="164" customWidth="1"/>
    <col min="260" max="260" width="9.140625" style="164"/>
    <col min="261" max="261" width="12" style="164" customWidth="1"/>
    <col min="262" max="262" width="12.28515625" style="164" customWidth="1"/>
    <col min="263" max="264" width="9.140625" style="164"/>
    <col min="265" max="265" width="10.85546875" style="164" customWidth="1"/>
    <col min="266" max="266" width="12.140625" style="164" customWidth="1"/>
    <col min="267" max="267" width="10.28515625" style="164" customWidth="1"/>
    <col min="268" max="268" width="11" style="164" customWidth="1"/>
    <col min="269" max="513" width="9.140625" style="164"/>
    <col min="514" max="514" width="28.140625" style="164" customWidth="1"/>
    <col min="515" max="515" width="13.7109375" style="164" customWidth="1"/>
    <col min="516" max="516" width="9.140625" style="164"/>
    <col min="517" max="517" width="12" style="164" customWidth="1"/>
    <col min="518" max="518" width="12.28515625" style="164" customWidth="1"/>
    <col min="519" max="520" width="9.140625" style="164"/>
    <col min="521" max="521" width="10.85546875" style="164" customWidth="1"/>
    <col min="522" max="522" width="12.140625" style="164" customWidth="1"/>
    <col min="523" max="523" width="10.28515625" style="164" customWidth="1"/>
    <col min="524" max="524" width="11" style="164" customWidth="1"/>
    <col min="525" max="769" width="9.140625" style="164"/>
    <col min="770" max="770" width="28.140625" style="164" customWidth="1"/>
    <col min="771" max="771" width="13.7109375" style="164" customWidth="1"/>
    <col min="772" max="772" width="9.140625" style="164"/>
    <col min="773" max="773" width="12" style="164" customWidth="1"/>
    <col min="774" max="774" width="12.28515625" style="164" customWidth="1"/>
    <col min="775" max="776" width="9.140625" style="164"/>
    <col min="777" max="777" width="10.85546875" style="164" customWidth="1"/>
    <col min="778" max="778" width="12.140625" style="164" customWidth="1"/>
    <col min="779" max="779" width="10.28515625" style="164" customWidth="1"/>
    <col min="780" max="780" width="11" style="164" customWidth="1"/>
    <col min="781" max="1025" width="9.140625" style="164"/>
    <col min="1026" max="1026" width="28.140625" style="164" customWidth="1"/>
    <col min="1027" max="1027" width="13.7109375" style="164" customWidth="1"/>
    <col min="1028" max="1028" width="9.140625" style="164"/>
    <col min="1029" max="1029" width="12" style="164" customWidth="1"/>
    <col min="1030" max="1030" width="12.28515625" style="164" customWidth="1"/>
    <col min="1031" max="1032" width="9.140625" style="164"/>
    <col min="1033" max="1033" width="10.85546875" style="164" customWidth="1"/>
    <col min="1034" max="1034" width="12.140625" style="164" customWidth="1"/>
    <col min="1035" max="1035" width="10.28515625" style="164" customWidth="1"/>
    <col min="1036" max="1036" width="11" style="164" customWidth="1"/>
    <col min="1037" max="1281" width="9.140625" style="164"/>
    <col min="1282" max="1282" width="28.140625" style="164" customWidth="1"/>
    <col min="1283" max="1283" width="13.7109375" style="164" customWidth="1"/>
    <col min="1284" max="1284" width="9.140625" style="164"/>
    <col min="1285" max="1285" width="12" style="164" customWidth="1"/>
    <col min="1286" max="1286" width="12.28515625" style="164" customWidth="1"/>
    <col min="1287" max="1288" width="9.140625" style="164"/>
    <col min="1289" max="1289" width="10.85546875" style="164" customWidth="1"/>
    <col min="1290" max="1290" width="12.140625" style="164" customWidth="1"/>
    <col min="1291" max="1291" width="10.28515625" style="164" customWidth="1"/>
    <col min="1292" max="1292" width="11" style="164" customWidth="1"/>
    <col min="1293" max="1537" width="9.140625" style="164"/>
    <col min="1538" max="1538" width="28.140625" style="164" customWidth="1"/>
    <col min="1539" max="1539" width="13.7109375" style="164" customWidth="1"/>
    <col min="1540" max="1540" width="9.140625" style="164"/>
    <col min="1541" max="1541" width="12" style="164" customWidth="1"/>
    <col min="1542" max="1542" width="12.28515625" style="164" customWidth="1"/>
    <col min="1543" max="1544" width="9.140625" style="164"/>
    <col min="1545" max="1545" width="10.85546875" style="164" customWidth="1"/>
    <col min="1546" max="1546" width="12.140625" style="164" customWidth="1"/>
    <col min="1547" max="1547" width="10.28515625" style="164" customWidth="1"/>
    <col min="1548" max="1548" width="11" style="164" customWidth="1"/>
    <col min="1549" max="1793" width="9.140625" style="164"/>
    <col min="1794" max="1794" width="28.140625" style="164" customWidth="1"/>
    <col min="1795" max="1795" width="13.7109375" style="164" customWidth="1"/>
    <col min="1796" max="1796" width="9.140625" style="164"/>
    <col min="1797" max="1797" width="12" style="164" customWidth="1"/>
    <col min="1798" max="1798" width="12.28515625" style="164" customWidth="1"/>
    <col min="1799" max="1800" width="9.140625" style="164"/>
    <col min="1801" max="1801" width="10.85546875" style="164" customWidth="1"/>
    <col min="1802" max="1802" width="12.140625" style="164" customWidth="1"/>
    <col min="1803" max="1803" width="10.28515625" style="164" customWidth="1"/>
    <col min="1804" max="1804" width="11" style="164" customWidth="1"/>
    <col min="1805" max="2049" width="9.140625" style="164"/>
    <col min="2050" max="2050" width="28.140625" style="164" customWidth="1"/>
    <col min="2051" max="2051" width="13.7109375" style="164" customWidth="1"/>
    <col min="2052" max="2052" width="9.140625" style="164"/>
    <col min="2053" max="2053" width="12" style="164" customWidth="1"/>
    <col min="2054" max="2054" width="12.28515625" style="164" customWidth="1"/>
    <col min="2055" max="2056" width="9.140625" style="164"/>
    <col min="2057" max="2057" width="10.85546875" style="164" customWidth="1"/>
    <col min="2058" max="2058" width="12.140625" style="164" customWidth="1"/>
    <col min="2059" max="2059" width="10.28515625" style="164" customWidth="1"/>
    <col min="2060" max="2060" width="11" style="164" customWidth="1"/>
    <col min="2061" max="2305" width="9.140625" style="164"/>
    <col min="2306" max="2306" width="28.140625" style="164" customWidth="1"/>
    <col min="2307" max="2307" width="13.7109375" style="164" customWidth="1"/>
    <col min="2308" max="2308" width="9.140625" style="164"/>
    <col min="2309" max="2309" width="12" style="164" customWidth="1"/>
    <col min="2310" max="2310" width="12.28515625" style="164" customWidth="1"/>
    <col min="2311" max="2312" width="9.140625" style="164"/>
    <col min="2313" max="2313" width="10.85546875" style="164" customWidth="1"/>
    <col min="2314" max="2314" width="12.140625" style="164" customWidth="1"/>
    <col min="2315" max="2315" width="10.28515625" style="164" customWidth="1"/>
    <col min="2316" max="2316" width="11" style="164" customWidth="1"/>
    <col min="2317" max="2561" width="9.140625" style="164"/>
    <col min="2562" max="2562" width="28.140625" style="164" customWidth="1"/>
    <col min="2563" max="2563" width="13.7109375" style="164" customWidth="1"/>
    <col min="2564" max="2564" width="9.140625" style="164"/>
    <col min="2565" max="2565" width="12" style="164" customWidth="1"/>
    <col min="2566" max="2566" width="12.28515625" style="164" customWidth="1"/>
    <col min="2567" max="2568" width="9.140625" style="164"/>
    <col min="2569" max="2569" width="10.85546875" style="164" customWidth="1"/>
    <col min="2570" max="2570" width="12.140625" style="164" customWidth="1"/>
    <col min="2571" max="2571" width="10.28515625" style="164" customWidth="1"/>
    <col min="2572" max="2572" width="11" style="164" customWidth="1"/>
    <col min="2573" max="2817" width="9.140625" style="164"/>
    <col min="2818" max="2818" width="28.140625" style="164" customWidth="1"/>
    <col min="2819" max="2819" width="13.7109375" style="164" customWidth="1"/>
    <col min="2820" max="2820" width="9.140625" style="164"/>
    <col min="2821" max="2821" width="12" style="164" customWidth="1"/>
    <col min="2822" max="2822" width="12.28515625" style="164" customWidth="1"/>
    <col min="2823" max="2824" width="9.140625" style="164"/>
    <col min="2825" max="2825" width="10.85546875" style="164" customWidth="1"/>
    <col min="2826" max="2826" width="12.140625" style="164" customWidth="1"/>
    <col min="2827" max="2827" width="10.28515625" style="164" customWidth="1"/>
    <col min="2828" max="2828" width="11" style="164" customWidth="1"/>
    <col min="2829" max="3073" width="9.140625" style="164"/>
    <col min="3074" max="3074" width="28.140625" style="164" customWidth="1"/>
    <col min="3075" max="3075" width="13.7109375" style="164" customWidth="1"/>
    <col min="3076" max="3076" width="9.140625" style="164"/>
    <col min="3077" max="3077" width="12" style="164" customWidth="1"/>
    <col min="3078" max="3078" width="12.28515625" style="164" customWidth="1"/>
    <col min="3079" max="3080" width="9.140625" style="164"/>
    <col min="3081" max="3081" width="10.85546875" style="164" customWidth="1"/>
    <col min="3082" max="3082" width="12.140625" style="164" customWidth="1"/>
    <col min="3083" max="3083" width="10.28515625" style="164" customWidth="1"/>
    <col min="3084" max="3084" width="11" style="164" customWidth="1"/>
    <col min="3085" max="3329" width="9.140625" style="164"/>
    <col min="3330" max="3330" width="28.140625" style="164" customWidth="1"/>
    <col min="3331" max="3331" width="13.7109375" style="164" customWidth="1"/>
    <col min="3332" max="3332" width="9.140625" style="164"/>
    <col min="3333" max="3333" width="12" style="164" customWidth="1"/>
    <col min="3334" max="3334" width="12.28515625" style="164" customWidth="1"/>
    <col min="3335" max="3336" width="9.140625" style="164"/>
    <col min="3337" max="3337" width="10.85546875" style="164" customWidth="1"/>
    <col min="3338" max="3338" width="12.140625" style="164" customWidth="1"/>
    <col min="3339" max="3339" width="10.28515625" style="164" customWidth="1"/>
    <col min="3340" max="3340" width="11" style="164" customWidth="1"/>
    <col min="3341" max="3585" width="9.140625" style="164"/>
    <col min="3586" max="3586" width="28.140625" style="164" customWidth="1"/>
    <col min="3587" max="3587" width="13.7109375" style="164" customWidth="1"/>
    <col min="3588" max="3588" width="9.140625" style="164"/>
    <col min="3589" max="3589" width="12" style="164" customWidth="1"/>
    <col min="3590" max="3590" width="12.28515625" style="164" customWidth="1"/>
    <col min="3591" max="3592" width="9.140625" style="164"/>
    <col min="3593" max="3593" width="10.85546875" style="164" customWidth="1"/>
    <col min="3594" max="3594" width="12.140625" style="164" customWidth="1"/>
    <col min="3595" max="3595" width="10.28515625" style="164" customWidth="1"/>
    <col min="3596" max="3596" width="11" style="164" customWidth="1"/>
    <col min="3597" max="3841" width="9.140625" style="164"/>
    <col min="3842" max="3842" width="28.140625" style="164" customWidth="1"/>
    <col min="3843" max="3843" width="13.7109375" style="164" customWidth="1"/>
    <col min="3844" max="3844" width="9.140625" style="164"/>
    <col min="3845" max="3845" width="12" style="164" customWidth="1"/>
    <col min="3846" max="3846" width="12.28515625" style="164" customWidth="1"/>
    <col min="3847" max="3848" width="9.140625" style="164"/>
    <col min="3849" max="3849" width="10.85546875" style="164" customWidth="1"/>
    <col min="3850" max="3850" width="12.140625" style="164" customWidth="1"/>
    <col min="3851" max="3851" width="10.28515625" style="164" customWidth="1"/>
    <col min="3852" max="3852" width="11" style="164" customWidth="1"/>
    <col min="3853" max="4097" width="9.140625" style="164"/>
    <col min="4098" max="4098" width="28.140625" style="164" customWidth="1"/>
    <col min="4099" max="4099" width="13.7109375" style="164" customWidth="1"/>
    <col min="4100" max="4100" width="9.140625" style="164"/>
    <col min="4101" max="4101" width="12" style="164" customWidth="1"/>
    <col min="4102" max="4102" width="12.28515625" style="164" customWidth="1"/>
    <col min="4103" max="4104" width="9.140625" style="164"/>
    <col min="4105" max="4105" width="10.85546875" style="164" customWidth="1"/>
    <col min="4106" max="4106" width="12.140625" style="164" customWidth="1"/>
    <col min="4107" max="4107" width="10.28515625" style="164" customWidth="1"/>
    <col min="4108" max="4108" width="11" style="164" customWidth="1"/>
    <col min="4109" max="4353" width="9.140625" style="164"/>
    <col min="4354" max="4354" width="28.140625" style="164" customWidth="1"/>
    <col min="4355" max="4355" width="13.7109375" style="164" customWidth="1"/>
    <col min="4356" max="4356" width="9.140625" style="164"/>
    <col min="4357" max="4357" width="12" style="164" customWidth="1"/>
    <col min="4358" max="4358" width="12.28515625" style="164" customWidth="1"/>
    <col min="4359" max="4360" width="9.140625" style="164"/>
    <col min="4361" max="4361" width="10.85546875" style="164" customWidth="1"/>
    <col min="4362" max="4362" width="12.140625" style="164" customWidth="1"/>
    <col min="4363" max="4363" width="10.28515625" style="164" customWidth="1"/>
    <col min="4364" max="4364" width="11" style="164" customWidth="1"/>
    <col min="4365" max="4609" width="9.140625" style="164"/>
    <col min="4610" max="4610" width="28.140625" style="164" customWidth="1"/>
    <col min="4611" max="4611" width="13.7109375" style="164" customWidth="1"/>
    <col min="4612" max="4612" width="9.140625" style="164"/>
    <col min="4613" max="4613" width="12" style="164" customWidth="1"/>
    <col min="4614" max="4614" width="12.28515625" style="164" customWidth="1"/>
    <col min="4615" max="4616" width="9.140625" style="164"/>
    <col min="4617" max="4617" width="10.85546875" style="164" customWidth="1"/>
    <col min="4618" max="4618" width="12.140625" style="164" customWidth="1"/>
    <col min="4619" max="4619" width="10.28515625" style="164" customWidth="1"/>
    <col min="4620" max="4620" width="11" style="164" customWidth="1"/>
    <col min="4621" max="4865" width="9.140625" style="164"/>
    <col min="4866" max="4866" width="28.140625" style="164" customWidth="1"/>
    <col min="4867" max="4867" width="13.7109375" style="164" customWidth="1"/>
    <col min="4868" max="4868" width="9.140625" style="164"/>
    <col min="4869" max="4869" width="12" style="164" customWidth="1"/>
    <col min="4870" max="4870" width="12.28515625" style="164" customWidth="1"/>
    <col min="4871" max="4872" width="9.140625" style="164"/>
    <col min="4873" max="4873" width="10.85546875" style="164" customWidth="1"/>
    <col min="4874" max="4874" width="12.140625" style="164" customWidth="1"/>
    <col min="4875" max="4875" width="10.28515625" style="164" customWidth="1"/>
    <col min="4876" max="4876" width="11" style="164" customWidth="1"/>
    <col min="4877" max="5121" width="9.140625" style="164"/>
    <col min="5122" max="5122" width="28.140625" style="164" customWidth="1"/>
    <col min="5123" max="5123" width="13.7109375" style="164" customWidth="1"/>
    <col min="5124" max="5124" width="9.140625" style="164"/>
    <col min="5125" max="5125" width="12" style="164" customWidth="1"/>
    <col min="5126" max="5126" width="12.28515625" style="164" customWidth="1"/>
    <col min="5127" max="5128" width="9.140625" style="164"/>
    <col min="5129" max="5129" width="10.85546875" style="164" customWidth="1"/>
    <col min="5130" max="5130" width="12.140625" style="164" customWidth="1"/>
    <col min="5131" max="5131" width="10.28515625" style="164" customWidth="1"/>
    <col min="5132" max="5132" width="11" style="164" customWidth="1"/>
    <col min="5133" max="5377" width="9.140625" style="164"/>
    <col min="5378" max="5378" width="28.140625" style="164" customWidth="1"/>
    <col min="5379" max="5379" width="13.7109375" style="164" customWidth="1"/>
    <col min="5380" max="5380" width="9.140625" style="164"/>
    <col min="5381" max="5381" width="12" style="164" customWidth="1"/>
    <col min="5382" max="5382" width="12.28515625" style="164" customWidth="1"/>
    <col min="5383" max="5384" width="9.140625" style="164"/>
    <col min="5385" max="5385" width="10.85546875" style="164" customWidth="1"/>
    <col min="5386" max="5386" width="12.140625" style="164" customWidth="1"/>
    <col min="5387" max="5387" width="10.28515625" style="164" customWidth="1"/>
    <col min="5388" max="5388" width="11" style="164" customWidth="1"/>
    <col min="5389" max="5633" width="9.140625" style="164"/>
    <col min="5634" max="5634" width="28.140625" style="164" customWidth="1"/>
    <col min="5635" max="5635" width="13.7109375" style="164" customWidth="1"/>
    <col min="5636" max="5636" width="9.140625" style="164"/>
    <col min="5637" max="5637" width="12" style="164" customWidth="1"/>
    <col min="5638" max="5638" width="12.28515625" style="164" customWidth="1"/>
    <col min="5639" max="5640" width="9.140625" style="164"/>
    <col min="5641" max="5641" width="10.85546875" style="164" customWidth="1"/>
    <col min="5642" max="5642" width="12.140625" style="164" customWidth="1"/>
    <col min="5643" max="5643" width="10.28515625" style="164" customWidth="1"/>
    <col min="5644" max="5644" width="11" style="164" customWidth="1"/>
    <col min="5645" max="5889" width="9.140625" style="164"/>
    <col min="5890" max="5890" width="28.140625" style="164" customWidth="1"/>
    <col min="5891" max="5891" width="13.7109375" style="164" customWidth="1"/>
    <col min="5892" max="5892" width="9.140625" style="164"/>
    <col min="5893" max="5893" width="12" style="164" customWidth="1"/>
    <col min="5894" max="5894" width="12.28515625" style="164" customWidth="1"/>
    <col min="5895" max="5896" width="9.140625" style="164"/>
    <col min="5897" max="5897" width="10.85546875" style="164" customWidth="1"/>
    <col min="5898" max="5898" width="12.140625" style="164" customWidth="1"/>
    <col min="5899" max="5899" width="10.28515625" style="164" customWidth="1"/>
    <col min="5900" max="5900" width="11" style="164" customWidth="1"/>
    <col min="5901" max="6145" width="9.140625" style="164"/>
    <col min="6146" max="6146" width="28.140625" style="164" customWidth="1"/>
    <col min="6147" max="6147" width="13.7109375" style="164" customWidth="1"/>
    <col min="6148" max="6148" width="9.140625" style="164"/>
    <col min="6149" max="6149" width="12" style="164" customWidth="1"/>
    <col min="6150" max="6150" width="12.28515625" style="164" customWidth="1"/>
    <col min="6151" max="6152" width="9.140625" style="164"/>
    <col min="6153" max="6153" width="10.85546875" style="164" customWidth="1"/>
    <col min="6154" max="6154" width="12.140625" style="164" customWidth="1"/>
    <col min="6155" max="6155" width="10.28515625" style="164" customWidth="1"/>
    <col min="6156" max="6156" width="11" style="164" customWidth="1"/>
    <col min="6157" max="6401" width="9.140625" style="164"/>
    <col min="6402" max="6402" width="28.140625" style="164" customWidth="1"/>
    <col min="6403" max="6403" width="13.7109375" style="164" customWidth="1"/>
    <col min="6404" max="6404" width="9.140625" style="164"/>
    <col min="6405" max="6405" width="12" style="164" customWidth="1"/>
    <col min="6406" max="6406" width="12.28515625" style="164" customWidth="1"/>
    <col min="6407" max="6408" width="9.140625" style="164"/>
    <col min="6409" max="6409" width="10.85546875" style="164" customWidth="1"/>
    <col min="6410" max="6410" width="12.140625" style="164" customWidth="1"/>
    <col min="6411" max="6411" width="10.28515625" style="164" customWidth="1"/>
    <col min="6412" max="6412" width="11" style="164" customWidth="1"/>
    <col min="6413" max="6657" width="9.140625" style="164"/>
    <col min="6658" max="6658" width="28.140625" style="164" customWidth="1"/>
    <col min="6659" max="6659" width="13.7109375" style="164" customWidth="1"/>
    <col min="6660" max="6660" width="9.140625" style="164"/>
    <col min="6661" max="6661" width="12" style="164" customWidth="1"/>
    <col min="6662" max="6662" width="12.28515625" style="164" customWidth="1"/>
    <col min="6663" max="6664" width="9.140625" style="164"/>
    <col min="6665" max="6665" width="10.85546875" style="164" customWidth="1"/>
    <col min="6666" max="6666" width="12.140625" style="164" customWidth="1"/>
    <col min="6667" max="6667" width="10.28515625" style="164" customWidth="1"/>
    <col min="6668" max="6668" width="11" style="164" customWidth="1"/>
    <col min="6669" max="6913" width="9.140625" style="164"/>
    <col min="6914" max="6914" width="28.140625" style="164" customWidth="1"/>
    <col min="6915" max="6915" width="13.7109375" style="164" customWidth="1"/>
    <col min="6916" max="6916" width="9.140625" style="164"/>
    <col min="6917" max="6917" width="12" style="164" customWidth="1"/>
    <col min="6918" max="6918" width="12.28515625" style="164" customWidth="1"/>
    <col min="6919" max="6920" width="9.140625" style="164"/>
    <col min="6921" max="6921" width="10.85546875" style="164" customWidth="1"/>
    <col min="6922" max="6922" width="12.140625" style="164" customWidth="1"/>
    <col min="6923" max="6923" width="10.28515625" style="164" customWidth="1"/>
    <col min="6924" max="6924" width="11" style="164" customWidth="1"/>
    <col min="6925" max="7169" width="9.140625" style="164"/>
    <col min="7170" max="7170" width="28.140625" style="164" customWidth="1"/>
    <col min="7171" max="7171" width="13.7109375" style="164" customWidth="1"/>
    <col min="7172" max="7172" width="9.140625" style="164"/>
    <col min="7173" max="7173" width="12" style="164" customWidth="1"/>
    <col min="7174" max="7174" width="12.28515625" style="164" customWidth="1"/>
    <col min="7175" max="7176" width="9.140625" style="164"/>
    <col min="7177" max="7177" width="10.85546875" style="164" customWidth="1"/>
    <col min="7178" max="7178" width="12.140625" style="164" customWidth="1"/>
    <col min="7179" max="7179" width="10.28515625" style="164" customWidth="1"/>
    <col min="7180" max="7180" width="11" style="164" customWidth="1"/>
    <col min="7181" max="7425" width="9.140625" style="164"/>
    <col min="7426" max="7426" width="28.140625" style="164" customWidth="1"/>
    <col min="7427" max="7427" width="13.7109375" style="164" customWidth="1"/>
    <col min="7428" max="7428" width="9.140625" style="164"/>
    <col min="7429" max="7429" width="12" style="164" customWidth="1"/>
    <col min="7430" max="7430" width="12.28515625" style="164" customWidth="1"/>
    <col min="7431" max="7432" width="9.140625" style="164"/>
    <col min="7433" max="7433" width="10.85546875" style="164" customWidth="1"/>
    <col min="7434" max="7434" width="12.140625" style="164" customWidth="1"/>
    <col min="7435" max="7435" width="10.28515625" style="164" customWidth="1"/>
    <col min="7436" max="7436" width="11" style="164" customWidth="1"/>
    <col min="7437" max="7681" width="9.140625" style="164"/>
    <col min="7682" max="7682" width="28.140625" style="164" customWidth="1"/>
    <col min="7683" max="7683" width="13.7109375" style="164" customWidth="1"/>
    <col min="7684" max="7684" width="9.140625" style="164"/>
    <col min="7685" max="7685" width="12" style="164" customWidth="1"/>
    <col min="7686" max="7686" width="12.28515625" style="164" customWidth="1"/>
    <col min="7687" max="7688" width="9.140625" style="164"/>
    <col min="7689" max="7689" width="10.85546875" style="164" customWidth="1"/>
    <col min="7690" max="7690" width="12.140625" style="164" customWidth="1"/>
    <col min="7691" max="7691" width="10.28515625" style="164" customWidth="1"/>
    <col min="7692" max="7692" width="11" style="164" customWidth="1"/>
    <col min="7693" max="7937" width="9.140625" style="164"/>
    <col min="7938" max="7938" width="28.140625" style="164" customWidth="1"/>
    <col min="7939" max="7939" width="13.7109375" style="164" customWidth="1"/>
    <col min="7940" max="7940" width="9.140625" style="164"/>
    <col min="7941" max="7941" width="12" style="164" customWidth="1"/>
    <col min="7942" max="7942" width="12.28515625" style="164" customWidth="1"/>
    <col min="7943" max="7944" width="9.140625" style="164"/>
    <col min="7945" max="7945" width="10.85546875" style="164" customWidth="1"/>
    <col min="7946" max="7946" width="12.140625" style="164" customWidth="1"/>
    <col min="7947" max="7947" width="10.28515625" style="164" customWidth="1"/>
    <col min="7948" max="7948" width="11" style="164" customWidth="1"/>
    <col min="7949" max="8193" width="9.140625" style="164"/>
    <col min="8194" max="8194" width="28.140625" style="164" customWidth="1"/>
    <col min="8195" max="8195" width="13.7109375" style="164" customWidth="1"/>
    <col min="8196" max="8196" width="9.140625" style="164"/>
    <col min="8197" max="8197" width="12" style="164" customWidth="1"/>
    <col min="8198" max="8198" width="12.28515625" style="164" customWidth="1"/>
    <col min="8199" max="8200" width="9.140625" style="164"/>
    <col min="8201" max="8201" width="10.85546875" style="164" customWidth="1"/>
    <col min="8202" max="8202" width="12.140625" style="164" customWidth="1"/>
    <col min="8203" max="8203" width="10.28515625" style="164" customWidth="1"/>
    <col min="8204" max="8204" width="11" style="164" customWidth="1"/>
    <col min="8205" max="8449" width="9.140625" style="164"/>
    <col min="8450" max="8450" width="28.140625" style="164" customWidth="1"/>
    <col min="8451" max="8451" width="13.7109375" style="164" customWidth="1"/>
    <col min="8452" max="8452" width="9.140625" style="164"/>
    <col min="8453" max="8453" width="12" style="164" customWidth="1"/>
    <col min="8454" max="8454" width="12.28515625" style="164" customWidth="1"/>
    <col min="8455" max="8456" width="9.140625" style="164"/>
    <col min="8457" max="8457" width="10.85546875" style="164" customWidth="1"/>
    <col min="8458" max="8458" width="12.140625" style="164" customWidth="1"/>
    <col min="8459" max="8459" width="10.28515625" style="164" customWidth="1"/>
    <col min="8460" max="8460" width="11" style="164" customWidth="1"/>
    <col min="8461" max="8705" width="9.140625" style="164"/>
    <col min="8706" max="8706" width="28.140625" style="164" customWidth="1"/>
    <col min="8707" max="8707" width="13.7109375" style="164" customWidth="1"/>
    <col min="8708" max="8708" width="9.140625" style="164"/>
    <col min="8709" max="8709" width="12" style="164" customWidth="1"/>
    <col min="8710" max="8710" width="12.28515625" style="164" customWidth="1"/>
    <col min="8711" max="8712" width="9.140625" style="164"/>
    <col min="8713" max="8713" width="10.85546875" style="164" customWidth="1"/>
    <col min="8714" max="8714" width="12.140625" style="164" customWidth="1"/>
    <col min="8715" max="8715" width="10.28515625" style="164" customWidth="1"/>
    <col min="8716" max="8716" width="11" style="164" customWidth="1"/>
    <col min="8717" max="8961" width="9.140625" style="164"/>
    <col min="8962" max="8962" width="28.140625" style="164" customWidth="1"/>
    <col min="8963" max="8963" width="13.7109375" style="164" customWidth="1"/>
    <col min="8964" max="8964" width="9.140625" style="164"/>
    <col min="8965" max="8965" width="12" style="164" customWidth="1"/>
    <col min="8966" max="8966" width="12.28515625" style="164" customWidth="1"/>
    <col min="8967" max="8968" width="9.140625" style="164"/>
    <col min="8969" max="8969" width="10.85546875" style="164" customWidth="1"/>
    <col min="8970" max="8970" width="12.140625" style="164" customWidth="1"/>
    <col min="8971" max="8971" width="10.28515625" style="164" customWidth="1"/>
    <col min="8972" max="8972" width="11" style="164" customWidth="1"/>
    <col min="8973" max="9217" width="9.140625" style="164"/>
    <col min="9218" max="9218" width="28.140625" style="164" customWidth="1"/>
    <col min="9219" max="9219" width="13.7109375" style="164" customWidth="1"/>
    <col min="9220" max="9220" width="9.140625" style="164"/>
    <col min="9221" max="9221" width="12" style="164" customWidth="1"/>
    <col min="9222" max="9222" width="12.28515625" style="164" customWidth="1"/>
    <col min="9223" max="9224" width="9.140625" style="164"/>
    <col min="9225" max="9225" width="10.85546875" style="164" customWidth="1"/>
    <col min="9226" max="9226" width="12.140625" style="164" customWidth="1"/>
    <col min="9227" max="9227" width="10.28515625" style="164" customWidth="1"/>
    <col min="9228" max="9228" width="11" style="164" customWidth="1"/>
    <col min="9229" max="9473" width="9.140625" style="164"/>
    <col min="9474" max="9474" width="28.140625" style="164" customWidth="1"/>
    <col min="9475" max="9475" width="13.7109375" style="164" customWidth="1"/>
    <col min="9476" max="9476" width="9.140625" style="164"/>
    <col min="9477" max="9477" width="12" style="164" customWidth="1"/>
    <col min="9478" max="9478" width="12.28515625" style="164" customWidth="1"/>
    <col min="9479" max="9480" width="9.140625" style="164"/>
    <col min="9481" max="9481" width="10.85546875" style="164" customWidth="1"/>
    <col min="9482" max="9482" width="12.140625" style="164" customWidth="1"/>
    <col min="9483" max="9483" width="10.28515625" style="164" customWidth="1"/>
    <col min="9484" max="9484" width="11" style="164" customWidth="1"/>
    <col min="9485" max="9729" width="9.140625" style="164"/>
    <col min="9730" max="9730" width="28.140625" style="164" customWidth="1"/>
    <col min="9731" max="9731" width="13.7109375" style="164" customWidth="1"/>
    <col min="9732" max="9732" width="9.140625" style="164"/>
    <col min="9733" max="9733" width="12" style="164" customWidth="1"/>
    <col min="9734" max="9734" width="12.28515625" style="164" customWidth="1"/>
    <col min="9735" max="9736" width="9.140625" style="164"/>
    <col min="9737" max="9737" width="10.85546875" style="164" customWidth="1"/>
    <col min="9738" max="9738" width="12.140625" style="164" customWidth="1"/>
    <col min="9739" max="9739" width="10.28515625" style="164" customWidth="1"/>
    <col min="9740" max="9740" width="11" style="164" customWidth="1"/>
    <col min="9741" max="9985" width="9.140625" style="164"/>
    <col min="9986" max="9986" width="28.140625" style="164" customWidth="1"/>
    <col min="9987" max="9987" width="13.7109375" style="164" customWidth="1"/>
    <col min="9988" max="9988" width="9.140625" style="164"/>
    <col min="9989" max="9989" width="12" style="164" customWidth="1"/>
    <col min="9990" max="9990" width="12.28515625" style="164" customWidth="1"/>
    <col min="9991" max="9992" width="9.140625" style="164"/>
    <col min="9993" max="9993" width="10.85546875" style="164" customWidth="1"/>
    <col min="9994" max="9994" width="12.140625" style="164" customWidth="1"/>
    <col min="9995" max="9995" width="10.28515625" style="164" customWidth="1"/>
    <col min="9996" max="9996" width="11" style="164" customWidth="1"/>
    <col min="9997" max="10241" width="9.140625" style="164"/>
    <col min="10242" max="10242" width="28.140625" style="164" customWidth="1"/>
    <col min="10243" max="10243" width="13.7109375" style="164" customWidth="1"/>
    <col min="10244" max="10244" width="9.140625" style="164"/>
    <col min="10245" max="10245" width="12" style="164" customWidth="1"/>
    <col min="10246" max="10246" width="12.28515625" style="164" customWidth="1"/>
    <col min="10247" max="10248" width="9.140625" style="164"/>
    <col min="10249" max="10249" width="10.85546875" style="164" customWidth="1"/>
    <col min="10250" max="10250" width="12.140625" style="164" customWidth="1"/>
    <col min="10251" max="10251" width="10.28515625" style="164" customWidth="1"/>
    <col min="10252" max="10252" width="11" style="164" customWidth="1"/>
    <col min="10253" max="10497" width="9.140625" style="164"/>
    <col min="10498" max="10498" width="28.140625" style="164" customWidth="1"/>
    <col min="10499" max="10499" width="13.7109375" style="164" customWidth="1"/>
    <col min="10500" max="10500" width="9.140625" style="164"/>
    <col min="10501" max="10501" width="12" style="164" customWidth="1"/>
    <col min="10502" max="10502" width="12.28515625" style="164" customWidth="1"/>
    <col min="10503" max="10504" width="9.140625" style="164"/>
    <col min="10505" max="10505" width="10.85546875" style="164" customWidth="1"/>
    <col min="10506" max="10506" width="12.140625" style="164" customWidth="1"/>
    <col min="10507" max="10507" width="10.28515625" style="164" customWidth="1"/>
    <col min="10508" max="10508" width="11" style="164" customWidth="1"/>
    <col min="10509" max="10753" width="9.140625" style="164"/>
    <col min="10754" max="10754" width="28.140625" style="164" customWidth="1"/>
    <col min="10755" max="10755" width="13.7109375" style="164" customWidth="1"/>
    <col min="10756" max="10756" width="9.140625" style="164"/>
    <col min="10757" max="10757" width="12" style="164" customWidth="1"/>
    <col min="10758" max="10758" width="12.28515625" style="164" customWidth="1"/>
    <col min="10759" max="10760" width="9.140625" style="164"/>
    <col min="10761" max="10761" width="10.85546875" style="164" customWidth="1"/>
    <col min="10762" max="10762" width="12.140625" style="164" customWidth="1"/>
    <col min="10763" max="10763" width="10.28515625" style="164" customWidth="1"/>
    <col min="10764" max="10764" width="11" style="164" customWidth="1"/>
    <col min="10765" max="11009" width="9.140625" style="164"/>
    <col min="11010" max="11010" width="28.140625" style="164" customWidth="1"/>
    <col min="11011" max="11011" width="13.7109375" style="164" customWidth="1"/>
    <col min="11012" max="11012" width="9.140625" style="164"/>
    <col min="11013" max="11013" width="12" style="164" customWidth="1"/>
    <col min="11014" max="11014" width="12.28515625" style="164" customWidth="1"/>
    <col min="11015" max="11016" width="9.140625" style="164"/>
    <col min="11017" max="11017" width="10.85546875" style="164" customWidth="1"/>
    <col min="11018" max="11018" width="12.140625" style="164" customWidth="1"/>
    <col min="11019" max="11019" width="10.28515625" style="164" customWidth="1"/>
    <col min="11020" max="11020" width="11" style="164" customWidth="1"/>
    <col min="11021" max="11265" width="9.140625" style="164"/>
    <col min="11266" max="11266" width="28.140625" style="164" customWidth="1"/>
    <col min="11267" max="11267" width="13.7109375" style="164" customWidth="1"/>
    <col min="11268" max="11268" width="9.140625" style="164"/>
    <col min="11269" max="11269" width="12" style="164" customWidth="1"/>
    <col min="11270" max="11270" width="12.28515625" style="164" customWidth="1"/>
    <col min="11271" max="11272" width="9.140625" style="164"/>
    <col min="11273" max="11273" width="10.85546875" style="164" customWidth="1"/>
    <col min="11274" max="11274" width="12.140625" style="164" customWidth="1"/>
    <col min="11275" max="11275" width="10.28515625" style="164" customWidth="1"/>
    <col min="11276" max="11276" width="11" style="164" customWidth="1"/>
    <col min="11277" max="11521" width="9.140625" style="164"/>
    <col min="11522" max="11522" width="28.140625" style="164" customWidth="1"/>
    <col min="11523" max="11523" width="13.7109375" style="164" customWidth="1"/>
    <col min="11524" max="11524" width="9.140625" style="164"/>
    <col min="11525" max="11525" width="12" style="164" customWidth="1"/>
    <col min="11526" max="11526" width="12.28515625" style="164" customWidth="1"/>
    <col min="11527" max="11528" width="9.140625" style="164"/>
    <col min="11529" max="11529" width="10.85546875" style="164" customWidth="1"/>
    <col min="11530" max="11530" width="12.140625" style="164" customWidth="1"/>
    <col min="11531" max="11531" width="10.28515625" style="164" customWidth="1"/>
    <col min="11532" max="11532" width="11" style="164" customWidth="1"/>
    <col min="11533" max="11777" width="9.140625" style="164"/>
    <col min="11778" max="11778" width="28.140625" style="164" customWidth="1"/>
    <col min="11779" max="11779" width="13.7109375" style="164" customWidth="1"/>
    <col min="11780" max="11780" width="9.140625" style="164"/>
    <col min="11781" max="11781" width="12" style="164" customWidth="1"/>
    <col min="11782" max="11782" width="12.28515625" style="164" customWidth="1"/>
    <col min="11783" max="11784" width="9.140625" style="164"/>
    <col min="11785" max="11785" width="10.85546875" style="164" customWidth="1"/>
    <col min="11786" max="11786" width="12.140625" style="164" customWidth="1"/>
    <col min="11787" max="11787" width="10.28515625" style="164" customWidth="1"/>
    <col min="11788" max="11788" width="11" style="164" customWidth="1"/>
    <col min="11789" max="12033" width="9.140625" style="164"/>
    <col min="12034" max="12034" width="28.140625" style="164" customWidth="1"/>
    <col min="12035" max="12035" width="13.7109375" style="164" customWidth="1"/>
    <col min="12036" max="12036" width="9.140625" style="164"/>
    <col min="12037" max="12037" width="12" style="164" customWidth="1"/>
    <col min="12038" max="12038" width="12.28515625" style="164" customWidth="1"/>
    <col min="12039" max="12040" width="9.140625" style="164"/>
    <col min="12041" max="12041" width="10.85546875" style="164" customWidth="1"/>
    <col min="12042" max="12042" width="12.140625" style="164" customWidth="1"/>
    <col min="12043" max="12043" width="10.28515625" style="164" customWidth="1"/>
    <col min="12044" max="12044" width="11" style="164" customWidth="1"/>
    <col min="12045" max="12289" width="9.140625" style="164"/>
    <col min="12290" max="12290" width="28.140625" style="164" customWidth="1"/>
    <col min="12291" max="12291" width="13.7109375" style="164" customWidth="1"/>
    <col min="12292" max="12292" width="9.140625" style="164"/>
    <col min="12293" max="12293" width="12" style="164" customWidth="1"/>
    <col min="12294" max="12294" width="12.28515625" style="164" customWidth="1"/>
    <col min="12295" max="12296" width="9.140625" style="164"/>
    <col min="12297" max="12297" width="10.85546875" style="164" customWidth="1"/>
    <col min="12298" max="12298" width="12.140625" style="164" customWidth="1"/>
    <col min="12299" max="12299" width="10.28515625" style="164" customWidth="1"/>
    <col min="12300" max="12300" width="11" style="164" customWidth="1"/>
    <col min="12301" max="12545" width="9.140625" style="164"/>
    <col min="12546" max="12546" width="28.140625" style="164" customWidth="1"/>
    <col min="12547" max="12547" width="13.7109375" style="164" customWidth="1"/>
    <col min="12548" max="12548" width="9.140625" style="164"/>
    <col min="12549" max="12549" width="12" style="164" customWidth="1"/>
    <col min="12550" max="12550" width="12.28515625" style="164" customWidth="1"/>
    <col min="12551" max="12552" width="9.140625" style="164"/>
    <col min="12553" max="12553" width="10.85546875" style="164" customWidth="1"/>
    <col min="12554" max="12554" width="12.140625" style="164" customWidth="1"/>
    <col min="12555" max="12555" width="10.28515625" style="164" customWidth="1"/>
    <col min="12556" max="12556" width="11" style="164" customWidth="1"/>
    <col min="12557" max="12801" width="9.140625" style="164"/>
    <col min="12802" max="12802" width="28.140625" style="164" customWidth="1"/>
    <col min="12803" max="12803" width="13.7109375" style="164" customWidth="1"/>
    <col min="12804" max="12804" width="9.140625" style="164"/>
    <col min="12805" max="12805" width="12" style="164" customWidth="1"/>
    <col min="12806" max="12806" width="12.28515625" style="164" customWidth="1"/>
    <col min="12807" max="12808" width="9.140625" style="164"/>
    <col min="12809" max="12809" width="10.85546875" style="164" customWidth="1"/>
    <col min="12810" max="12810" width="12.140625" style="164" customWidth="1"/>
    <col min="12811" max="12811" width="10.28515625" style="164" customWidth="1"/>
    <col min="12812" max="12812" width="11" style="164" customWidth="1"/>
    <col min="12813" max="13057" width="9.140625" style="164"/>
    <col min="13058" max="13058" width="28.140625" style="164" customWidth="1"/>
    <col min="13059" max="13059" width="13.7109375" style="164" customWidth="1"/>
    <col min="13060" max="13060" width="9.140625" style="164"/>
    <col min="13061" max="13061" width="12" style="164" customWidth="1"/>
    <col min="13062" max="13062" width="12.28515625" style="164" customWidth="1"/>
    <col min="13063" max="13064" width="9.140625" style="164"/>
    <col min="13065" max="13065" width="10.85546875" style="164" customWidth="1"/>
    <col min="13066" max="13066" width="12.140625" style="164" customWidth="1"/>
    <col min="13067" max="13067" width="10.28515625" style="164" customWidth="1"/>
    <col min="13068" max="13068" width="11" style="164" customWidth="1"/>
    <col min="13069" max="13313" width="9.140625" style="164"/>
    <col min="13314" max="13314" width="28.140625" style="164" customWidth="1"/>
    <col min="13315" max="13315" width="13.7109375" style="164" customWidth="1"/>
    <col min="13316" max="13316" width="9.140625" style="164"/>
    <col min="13317" max="13317" width="12" style="164" customWidth="1"/>
    <col min="13318" max="13318" width="12.28515625" style="164" customWidth="1"/>
    <col min="13319" max="13320" width="9.140625" style="164"/>
    <col min="13321" max="13321" width="10.85546875" style="164" customWidth="1"/>
    <col min="13322" max="13322" width="12.140625" style="164" customWidth="1"/>
    <col min="13323" max="13323" width="10.28515625" style="164" customWidth="1"/>
    <col min="13324" max="13324" width="11" style="164" customWidth="1"/>
    <col min="13325" max="13569" width="9.140625" style="164"/>
    <col min="13570" max="13570" width="28.140625" style="164" customWidth="1"/>
    <col min="13571" max="13571" width="13.7109375" style="164" customWidth="1"/>
    <col min="13572" max="13572" width="9.140625" style="164"/>
    <col min="13573" max="13573" width="12" style="164" customWidth="1"/>
    <col min="13574" max="13574" width="12.28515625" style="164" customWidth="1"/>
    <col min="13575" max="13576" width="9.140625" style="164"/>
    <col min="13577" max="13577" width="10.85546875" style="164" customWidth="1"/>
    <col min="13578" max="13578" width="12.140625" style="164" customWidth="1"/>
    <col min="13579" max="13579" width="10.28515625" style="164" customWidth="1"/>
    <col min="13580" max="13580" width="11" style="164" customWidth="1"/>
    <col min="13581" max="13825" width="9.140625" style="164"/>
    <col min="13826" max="13826" width="28.140625" style="164" customWidth="1"/>
    <col min="13827" max="13827" width="13.7109375" style="164" customWidth="1"/>
    <col min="13828" max="13828" width="9.140625" style="164"/>
    <col min="13829" max="13829" width="12" style="164" customWidth="1"/>
    <col min="13830" max="13830" width="12.28515625" style="164" customWidth="1"/>
    <col min="13831" max="13832" width="9.140625" style="164"/>
    <col min="13833" max="13833" width="10.85546875" style="164" customWidth="1"/>
    <col min="13834" max="13834" width="12.140625" style="164" customWidth="1"/>
    <col min="13835" max="13835" width="10.28515625" style="164" customWidth="1"/>
    <col min="13836" max="13836" width="11" style="164" customWidth="1"/>
    <col min="13837" max="14081" width="9.140625" style="164"/>
    <col min="14082" max="14082" width="28.140625" style="164" customWidth="1"/>
    <col min="14083" max="14083" width="13.7109375" style="164" customWidth="1"/>
    <col min="14084" max="14084" width="9.140625" style="164"/>
    <col min="14085" max="14085" width="12" style="164" customWidth="1"/>
    <col min="14086" max="14086" width="12.28515625" style="164" customWidth="1"/>
    <col min="14087" max="14088" width="9.140625" style="164"/>
    <col min="14089" max="14089" width="10.85546875" style="164" customWidth="1"/>
    <col min="14090" max="14090" width="12.140625" style="164" customWidth="1"/>
    <col min="14091" max="14091" width="10.28515625" style="164" customWidth="1"/>
    <col min="14092" max="14092" width="11" style="164" customWidth="1"/>
    <col min="14093" max="14337" width="9.140625" style="164"/>
    <col min="14338" max="14338" width="28.140625" style="164" customWidth="1"/>
    <col min="14339" max="14339" width="13.7109375" style="164" customWidth="1"/>
    <col min="14340" max="14340" width="9.140625" style="164"/>
    <col min="14341" max="14341" width="12" style="164" customWidth="1"/>
    <col min="14342" max="14342" width="12.28515625" style="164" customWidth="1"/>
    <col min="14343" max="14344" width="9.140625" style="164"/>
    <col min="14345" max="14345" width="10.85546875" style="164" customWidth="1"/>
    <col min="14346" max="14346" width="12.140625" style="164" customWidth="1"/>
    <col min="14347" max="14347" width="10.28515625" style="164" customWidth="1"/>
    <col min="14348" max="14348" width="11" style="164" customWidth="1"/>
    <col min="14349" max="14593" width="9.140625" style="164"/>
    <col min="14594" max="14594" width="28.140625" style="164" customWidth="1"/>
    <col min="14595" max="14595" width="13.7109375" style="164" customWidth="1"/>
    <col min="14596" max="14596" width="9.140625" style="164"/>
    <col min="14597" max="14597" width="12" style="164" customWidth="1"/>
    <col min="14598" max="14598" width="12.28515625" style="164" customWidth="1"/>
    <col min="14599" max="14600" width="9.140625" style="164"/>
    <col min="14601" max="14601" width="10.85546875" style="164" customWidth="1"/>
    <col min="14602" max="14602" width="12.140625" style="164" customWidth="1"/>
    <col min="14603" max="14603" width="10.28515625" style="164" customWidth="1"/>
    <col min="14604" max="14604" width="11" style="164" customWidth="1"/>
    <col min="14605" max="14849" width="9.140625" style="164"/>
    <col min="14850" max="14850" width="28.140625" style="164" customWidth="1"/>
    <col min="14851" max="14851" width="13.7109375" style="164" customWidth="1"/>
    <col min="14852" max="14852" width="9.140625" style="164"/>
    <col min="14853" max="14853" width="12" style="164" customWidth="1"/>
    <col min="14854" max="14854" width="12.28515625" style="164" customWidth="1"/>
    <col min="14855" max="14856" width="9.140625" style="164"/>
    <col min="14857" max="14857" width="10.85546875" style="164" customWidth="1"/>
    <col min="14858" max="14858" width="12.140625" style="164" customWidth="1"/>
    <col min="14859" max="14859" width="10.28515625" style="164" customWidth="1"/>
    <col min="14860" max="14860" width="11" style="164" customWidth="1"/>
    <col min="14861" max="15105" width="9.140625" style="164"/>
    <col min="15106" max="15106" width="28.140625" style="164" customWidth="1"/>
    <col min="15107" max="15107" width="13.7109375" style="164" customWidth="1"/>
    <col min="15108" max="15108" width="9.140625" style="164"/>
    <col min="15109" max="15109" width="12" style="164" customWidth="1"/>
    <col min="15110" max="15110" width="12.28515625" style="164" customWidth="1"/>
    <col min="15111" max="15112" width="9.140625" style="164"/>
    <col min="15113" max="15113" width="10.85546875" style="164" customWidth="1"/>
    <col min="15114" max="15114" width="12.140625" style="164" customWidth="1"/>
    <col min="15115" max="15115" width="10.28515625" style="164" customWidth="1"/>
    <col min="15116" max="15116" width="11" style="164" customWidth="1"/>
    <col min="15117" max="15361" width="9.140625" style="164"/>
    <col min="15362" max="15362" width="28.140625" style="164" customWidth="1"/>
    <col min="15363" max="15363" width="13.7109375" style="164" customWidth="1"/>
    <col min="15364" max="15364" width="9.140625" style="164"/>
    <col min="15365" max="15365" width="12" style="164" customWidth="1"/>
    <col min="15366" max="15366" width="12.28515625" style="164" customWidth="1"/>
    <col min="15367" max="15368" width="9.140625" style="164"/>
    <col min="15369" max="15369" width="10.85546875" style="164" customWidth="1"/>
    <col min="15370" max="15370" width="12.140625" style="164" customWidth="1"/>
    <col min="15371" max="15371" width="10.28515625" style="164" customWidth="1"/>
    <col min="15372" max="15372" width="11" style="164" customWidth="1"/>
    <col min="15373" max="15617" width="9.140625" style="164"/>
    <col min="15618" max="15618" width="28.140625" style="164" customWidth="1"/>
    <col min="15619" max="15619" width="13.7109375" style="164" customWidth="1"/>
    <col min="15620" max="15620" width="9.140625" style="164"/>
    <col min="15621" max="15621" width="12" style="164" customWidth="1"/>
    <col min="15622" max="15622" width="12.28515625" style="164" customWidth="1"/>
    <col min="15623" max="15624" width="9.140625" style="164"/>
    <col min="15625" max="15625" width="10.85546875" style="164" customWidth="1"/>
    <col min="15626" max="15626" width="12.140625" style="164" customWidth="1"/>
    <col min="15627" max="15627" width="10.28515625" style="164" customWidth="1"/>
    <col min="15628" max="15628" width="11" style="164" customWidth="1"/>
    <col min="15629" max="15873" width="9.140625" style="164"/>
    <col min="15874" max="15874" width="28.140625" style="164" customWidth="1"/>
    <col min="15875" max="15875" width="13.7109375" style="164" customWidth="1"/>
    <col min="15876" max="15876" width="9.140625" style="164"/>
    <col min="15877" max="15877" width="12" style="164" customWidth="1"/>
    <col min="15878" max="15878" width="12.28515625" style="164" customWidth="1"/>
    <col min="15879" max="15880" width="9.140625" style="164"/>
    <col min="15881" max="15881" width="10.85546875" style="164" customWidth="1"/>
    <col min="15882" max="15882" width="12.140625" style="164" customWidth="1"/>
    <col min="15883" max="15883" width="10.28515625" style="164" customWidth="1"/>
    <col min="15884" max="15884" width="11" style="164" customWidth="1"/>
    <col min="15885" max="16129" width="9.140625" style="164"/>
    <col min="16130" max="16130" width="28.140625" style="164" customWidth="1"/>
    <col min="16131" max="16131" width="13.7109375" style="164" customWidth="1"/>
    <col min="16132" max="16132" width="9.140625" style="164"/>
    <col min="16133" max="16133" width="12" style="164" customWidth="1"/>
    <col min="16134" max="16134" width="12.28515625" style="164" customWidth="1"/>
    <col min="16135" max="16136" width="9.140625" style="164"/>
    <col min="16137" max="16137" width="10.85546875" style="164" customWidth="1"/>
    <col min="16138" max="16138" width="12.140625" style="164" customWidth="1"/>
    <col min="16139" max="16139" width="10.28515625" style="164" customWidth="1"/>
    <col min="16140" max="16140" width="11" style="164" customWidth="1"/>
    <col min="16141" max="16384" width="9.140625" style="164"/>
  </cols>
  <sheetData>
    <row r="1" spans="1:17" x14ac:dyDescent="0.25">
      <c r="N1" s="164" t="s">
        <v>103</v>
      </c>
    </row>
    <row r="3" spans="1:17" x14ac:dyDescent="0.25">
      <c r="A3" s="165" t="s">
        <v>262</v>
      </c>
      <c r="B3" s="166"/>
      <c r="C3"/>
    </row>
    <row r="4" spans="1:17" x14ac:dyDescent="0.25">
      <c r="B4" s="166"/>
      <c r="C4"/>
    </row>
    <row r="5" spans="1:17" x14ac:dyDescent="0.25">
      <c r="B5" s="167" t="s">
        <v>242</v>
      </c>
      <c r="C5" s="168"/>
      <c r="D5" s="168"/>
      <c r="E5" s="168"/>
      <c r="F5" s="168"/>
      <c r="G5" s="168"/>
      <c r="H5" s="168"/>
      <c r="I5" s="168"/>
    </row>
    <row r="7" spans="1:17" x14ac:dyDescent="0.25">
      <c r="A7" s="169" t="s">
        <v>33</v>
      </c>
      <c r="B7" s="169" t="s">
        <v>243</v>
      </c>
      <c r="C7" s="169" t="s">
        <v>244</v>
      </c>
      <c r="D7" s="169" t="s">
        <v>245</v>
      </c>
      <c r="E7" s="170"/>
      <c r="F7" s="169" t="s">
        <v>246</v>
      </c>
      <c r="G7" s="170"/>
      <c r="H7" s="171" t="s">
        <v>247</v>
      </c>
      <c r="I7" s="172"/>
      <c r="J7" s="172"/>
      <c r="K7" s="172"/>
      <c r="L7" s="172"/>
      <c r="M7" s="171" t="s">
        <v>248</v>
      </c>
      <c r="N7" s="172"/>
      <c r="O7" s="172"/>
      <c r="P7" s="172"/>
      <c r="Q7" s="172"/>
    </row>
    <row r="8" spans="1:17" x14ac:dyDescent="0.25">
      <c r="A8" s="173"/>
      <c r="B8" s="173"/>
      <c r="C8" s="173"/>
      <c r="D8" s="170"/>
      <c r="E8" s="170"/>
      <c r="F8" s="170"/>
      <c r="G8" s="170"/>
      <c r="H8" s="171" t="s">
        <v>249</v>
      </c>
      <c r="I8" s="171"/>
      <c r="J8" s="171"/>
      <c r="K8" s="169" t="s">
        <v>250</v>
      </c>
      <c r="L8" s="169" t="s">
        <v>251</v>
      </c>
      <c r="M8" s="171" t="s">
        <v>249</v>
      </c>
      <c r="N8" s="171"/>
      <c r="O8" s="171"/>
      <c r="P8" s="169" t="s">
        <v>250</v>
      </c>
      <c r="Q8" s="169" t="s">
        <v>251</v>
      </c>
    </row>
    <row r="9" spans="1:17" ht="45" x14ac:dyDescent="0.25">
      <c r="A9" s="173"/>
      <c r="B9" s="173"/>
      <c r="C9" s="173"/>
      <c r="D9" s="174" t="s">
        <v>6</v>
      </c>
      <c r="E9" s="174" t="s">
        <v>7</v>
      </c>
      <c r="F9" s="174" t="s">
        <v>6</v>
      </c>
      <c r="G9" s="174" t="s">
        <v>252</v>
      </c>
      <c r="H9" s="174" t="s">
        <v>253</v>
      </c>
      <c r="I9" s="175" t="s">
        <v>254</v>
      </c>
      <c r="J9" s="175" t="s">
        <v>255</v>
      </c>
      <c r="K9" s="173"/>
      <c r="L9" s="173"/>
      <c r="M9" s="174" t="s">
        <v>253</v>
      </c>
      <c r="N9" s="175" t="s">
        <v>254</v>
      </c>
      <c r="O9" s="175" t="s">
        <v>255</v>
      </c>
      <c r="P9" s="173"/>
      <c r="Q9" s="173"/>
    </row>
    <row r="10" spans="1:17" x14ac:dyDescent="0.25">
      <c r="A10" s="176">
        <v>1</v>
      </c>
      <c r="B10" s="176">
        <v>2</v>
      </c>
      <c r="C10" s="176">
        <v>3</v>
      </c>
      <c r="D10" s="176">
        <v>4</v>
      </c>
      <c r="E10" s="176">
        <v>5</v>
      </c>
      <c r="F10" s="176">
        <v>6</v>
      </c>
      <c r="G10" s="176">
        <v>7</v>
      </c>
      <c r="H10" s="176">
        <v>8</v>
      </c>
      <c r="I10" s="176">
        <v>9</v>
      </c>
      <c r="J10" s="176">
        <v>10</v>
      </c>
      <c r="K10" s="176">
        <v>11</v>
      </c>
      <c r="L10" s="176">
        <v>12</v>
      </c>
      <c r="M10" s="176">
        <v>11</v>
      </c>
      <c r="N10" s="176">
        <v>12</v>
      </c>
      <c r="O10" s="176">
        <v>13</v>
      </c>
      <c r="P10" s="176">
        <v>16</v>
      </c>
      <c r="Q10" s="176">
        <v>17</v>
      </c>
    </row>
    <row r="11" spans="1:17" ht="29.25" x14ac:dyDescent="0.25">
      <c r="A11" s="177">
        <v>1</v>
      </c>
      <c r="B11" s="178" t="s">
        <v>256</v>
      </c>
      <c r="C11" s="177" t="s">
        <v>257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77"/>
      <c r="N11" s="177"/>
      <c r="O11" s="177"/>
      <c r="P11" s="177"/>
      <c r="Q11" s="177"/>
    </row>
    <row r="12" spans="1:17" ht="29.25" x14ac:dyDescent="0.25">
      <c r="A12" s="177">
        <v>2</v>
      </c>
      <c r="B12" s="178" t="s">
        <v>258</v>
      </c>
      <c r="C12" s="177" t="s">
        <v>257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77"/>
      <c r="N12" s="177"/>
      <c r="O12" s="177"/>
      <c r="P12" s="177"/>
      <c r="Q12" s="177"/>
    </row>
    <row r="13" spans="1:17" ht="43.5" x14ac:dyDescent="0.25">
      <c r="A13" s="177">
        <v>3</v>
      </c>
      <c r="B13" s="178" t="s">
        <v>259</v>
      </c>
      <c r="C13" s="177" t="s">
        <v>257</v>
      </c>
      <c r="D13" s="183"/>
      <c r="E13" s="183"/>
      <c r="F13" s="183"/>
      <c r="G13" s="183"/>
      <c r="H13" s="182"/>
      <c r="I13" s="182"/>
      <c r="J13" s="182"/>
      <c r="K13" s="182"/>
      <c r="L13" s="182"/>
      <c r="M13" s="177"/>
      <c r="N13" s="177"/>
      <c r="O13" s="177"/>
      <c r="P13" s="177"/>
      <c r="Q13" s="177"/>
    </row>
    <row r="14" spans="1:17" ht="43.5" x14ac:dyDescent="0.25">
      <c r="A14" s="177">
        <v>4</v>
      </c>
      <c r="B14" s="178" t="s">
        <v>260</v>
      </c>
      <c r="C14" s="177" t="s">
        <v>257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77"/>
      <c r="N14" s="177"/>
      <c r="O14" s="177"/>
      <c r="P14" s="177"/>
      <c r="Q14" s="177"/>
    </row>
    <row r="15" spans="1:17" x14ac:dyDescent="0.25">
      <c r="A15" s="177"/>
      <c r="B15" s="178" t="s">
        <v>261</v>
      </c>
      <c r="C15" s="177" t="s">
        <v>257</v>
      </c>
      <c r="D15" s="184">
        <f>D11+D14</f>
        <v>0</v>
      </c>
      <c r="E15" s="184">
        <f>E11+E14</f>
        <v>0</v>
      </c>
      <c r="F15" s="184">
        <f>F11+F14</f>
        <v>0</v>
      </c>
      <c r="G15" s="184">
        <f>G11+G14</f>
        <v>0</v>
      </c>
      <c r="H15" s="184">
        <f>H11+H14+H13</f>
        <v>0</v>
      </c>
      <c r="I15" s="184">
        <f>I11+I14+I13</f>
        <v>0</v>
      </c>
      <c r="J15" s="184">
        <f>J11+J14+J13</f>
        <v>0</v>
      </c>
      <c r="K15" s="184">
        <f>K11+K14+K13</f>
        <v>0</v>
      </c>
      <c r="L15" s="184">
        <f>L11+L14+L13</f>
        <v>0</v>
      </c>
      <c r="M15" s="177"/>
      <c r="N15" s="177"/>
      <c r="O15" s="177"/>
      <c r="P15" s="177"/>
      <c r="Q15" s="177"/>
    </row>
    <row r="16" spans="1:17" ht="35.25" customHeight="1" x14ac:dyDescent="0.25">
      <c r="B16" s="179" t="s">
        <v>263</v>
      </c>
      <c r="C16" s="180"/>
      <c r="D16" s="180"/>
    </row>
    <row r="18" spans="2:6" x14ac:dyDescent="0.25">
      <c r="B18" s="113"/>
      <c r="C18" s="181"/>
      <c r="D18" s="160"/>
      <c r="E18" s="161"/>
      <c r="F18" s="115"/>
    </row>
    <row r="19" spans="2:6" x14ac:dyDescent="0.25">
      <c r="B19" s="116"/>
      <c r="C19" s="119"/>
      <c r="D19" s="162"/>
      <c r="E19" s="163"/>
      <c r="F19" s="119"/>
    </row>
    <row r="20" spans="2:6" x14ac:dyDescent="0.25">
      <c r="B20" s="118"/>
    </row>
    <row r="21" spans="2:6" x14ac:dyDescent="0.25">
      <c r="B21" s="118"/>
    </row>
    <row r="22" spans="2:6" x14ac:dyDescent="0.25">
      <c r="B22" s="118"/>
    </row>
  </sheetData>
  <mergeCells count="17">
    <mergeCell ref="B16:D16"/>
    <mergeCell ref="D18:E18"/>
    <mergeCell ref="D19:E19"/>
    <mergeCell ref="M7:Q7"/>
    <mergeCell ref="H8:J8"/>
    <mergeCell ref="K8:K9"/>
    <mergeCell ref="L8:L9"/>
    <mergeCell ref="M8:O8"/>
    <mergeCell ref="P8:P9"/>
    <mergeCell ref="Q8:Q9"/>
    <mergeCell ref="B5:I5"/>
    <mergeCell ref="A7:A9"/>
    <mergeCell ref="B7:B9"/>
    <mergeCell ref="C7:C9"/>
    <mergeCell ref="D7:E8"/>
    <mergeCell ref="F7:G8"/>
    <mergeCell ref="H7:L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P34" sqref="P34"/>
    </sheetView>
  </sheetViews>
  <sheetFormatPr defaultRowHeight="12.75" x14ac:dyDescent="0.2"/>
  <cols>
    <col min="1" max="1" width="4.140625" style="186" customWidth="1"/>
    <col min="2" max="2" width="24.42578125" style="192" customWidth="1"/>
    <col min="3" max="3" width="12.140625" style="186" customWidth="1"/>
    <col min="4" max="4" width="9.7109375" style="186" customWidth="1"/>
    <col min="5" max="13" width="9.42578125" style="186" customWidth="1"/>
    <col min="14" max="253" width="9.140625" style="186"/>
    <col min="254" max="254" width="4.140625" style="186" customWidth="1"/>
    <col min="255" max="255" width="24.42578125" style="186" customWidth="1"/>
    <col min="256" max="256" width="12.140625" style="186" customWidth="1"/>
    <col min="257" max="257" width="9.7109375" style="186" customWidth="1"/>
    <col min="258" max="266" width="9.42578125" style="186" customWidth="1"/>
    <col min="267" max="509" width="9.140625" style="186"/>
    <col min="510" max="510" width="4.140625" style="186" customWidth="1"/>
    <col min="511" max="511" width="24.42578125" style="186" customWidth="1"/>
    <col min="512" max="512" width="12.140625" style="186" customWidth="1"/>
    <col min="513" max="513" width="9.7109375" style="186" customWidth="1"/>
    <col min="514" max="522" width="9.42578125" style="186" customWidth="1"/>
    <col min="523" max="765" width="9.140625" style="186"/>
    <col min="766" max="766" width="4.140625" style="186" customWidth="1"/>
    <col min="767" max="767" width="24.42578125" style="186" customWidth="1"/>
    <col min="768" max="768" width="12.140625" style="186" customWidth="1"/>
    <col min="769" max="769" width="9.7109375" style="186" customWidth="1"/>
    <col min="770" max="778" width="9.42578125" style="186" customWidth="1"/>
    <col min="779" max="1021" width="9.140625" style="186"/>
    <col min="1022" max="1022" width="4.140625" style="186" customWidth="1"/>
    <col min="1023" max="1023" width="24.42578125" style="186" customWidth="1"/>
    <col min="1024" max="1024" width="12.140625" style="186" customWidth="1"/>
    <col min="1025" max="1025" width="9.7109375" style="186" customWidth="1"/>
    <col min="1026" max="1034" width="9.42578125" style="186" customWidth="1"/>
    <col min="1035" max="1277" width="9.140625" style="186"/>
    <col min="1278" max="1278" width="4.140625" style="186" customWidth="1"/>
    <col min="1279" max="1279" width="24.42578125" style="186" customWidth="1"/>
    <col min="1280" max="1280" width="12.140625" style="186" customWidth="1"/>
    <col min="1281" max="1281" width="9.7109375" style="186" customWidth="1"/>
    <col min="1282" max="1290" width="9.42578125" style="186" customWidth="1"/>
    <col min="1291" max="1533" width="9.140625" style="186"/>
    <col min="1534" max="1534" width="4.140625" style="186" customWidth="1"/>
    <col min="1535" max="1535" width="24.42578125" style="186" customWidth="1"/>
    <col min="1536" max="1536" width="12.140625" style="186" customWidth="1"/>
    <col min="1537" max="1537" width="9.7109375" style="186" customWidth="1"/>
    <col min="1538" max="1546" width="9.42578125" style="186" customWidth="1"/>
    <col min="1547" max="1789" width="9.140625" style="186"/>
    <col min="1790" max="1790" width="4.140625" style="186" customWidth="1"/>
    <col min="1791" max="1791" width="24.42578125" style="186" customWidth="1"/>
    <col min="1792" max="1792" width="12.140625" style="186" customWidth="1"/>
    <col min="1793" max="1793" width="9.7109375" style="186" customWidth="1"/>
    <col min="1794" max="1802" width="9.42578125" style="186" customWidth="1"/>
    <col min="1803" max="2045" width="9.140625" style="186"/>
    <col min="2046" max="2046" width="4.140625" style="186" customWidth="1"/>
    <col min="2047" max="2047" width="24.42578125" style="186" customWidth="1"/>
    <col min="2048" max="2048" width="12.140625" style="186" customWidth="1"/>
    <col min="2049" max="2049" width="9.7109375" style="186" customWidth="1"/>
    <col min="2050" max="2058" width="9.42578125" style="186" customWidth="1"/>
    <col min="2059" max="2301" width="9.140625" style="186"/>
    <col min="2302" max="2302" width="4.140625" style="186" customWidth="1"/>
    <col min="2303" max="2303" width="24.42578125" style="186" customWidth="1"/>
    <col min="2304" max="2304" width="12.140625" style="186" customWidth="1"/>
    <col min="2305" max="2305" width="9.7109375" style="186" customWidth="1"/>
    <col min="2306" max="2314" width="9.42578125" style="186" customWidth="1"/>
    <col min="2315" max="2557" width="9.140625" style="186"/>
    <col min="2558" max="2558" width="4.140625" style="186" customWidth="1"/>
    <col min="2559" max="2559" width="24.42578125" style="186" customWidth="1"/>
    <col min="2560" max="2560" width="12.140625" style="186" customWidth="1"/>
    <col min="2561" max="2561" width="9.7109375" style="186" customWidth="1"/>
    <col min="2562" max="2570" width="9.42578125" style="186" customWidth="1"/>
    <col min="2571" max="2813" width="9.140625" style="186"/>
    <col min="2814" max="2814" width="4.140625" style="186" customWidth="1"/>
    <col min="2815" max="2815" width="24.42578125" style="186" customWidth="1"/>
    <col min="2816" max="2816" width="12.140625" style="186" customWidth="1"/>
    <col min="2817" max="2817" width="9.7109375" style="186" customWidth="1"/>
    <col min="2818" max="2826" width="9.42578125" style="186" customWidth="1"/>
    <col min="2827" max="3069" width="9.140625" style="186"/>
    <col min="3070" max="3070" width="4.140625" style="186" customWidth="1"/>
    <col min="3071" max="3071" width="24.42578125" style="186" customWidth="1"/>
    <col min="3072" max="3072" width="12.140625" style="186" customWidth="1"/>
    <col min="3073" max="3073" width="9.7109375" style="186" customWidth="1"/>
    <col min="3074" max="3082" width="9.42578125" style="186" customWidth="1"/>
    <col min="3083" max="3325" width="9.140625" style="186"/>
    <col min="3326" max="3326" width="4.140625" style="186" customWidth="1"/>
    <col min="3327" max="3327" width="24.42578125" style="186" customWidth="1"/>
    <col min="3328" max="3328" width="12.140625" style="186" customWidth="1"/>
    <col min="3329" max="3329" width="9.7109375" style="186" customWidth="1"/>
    <col min="3330" max="3338" width="9.42578125" style="186" customWidth="1"/>
    <col min="3339" max="3581" width="9.140625" style="186"/>
    <col min="3582" max="3582" width="4.140625" style="186" customWidth="1"/>
    <col min="3583" max="3583" width="24.42578125" style="186" customWidth="1"/>
    <col min="3584" max="3584" width="12.140625" style="186" customWidth="1"/>
    <col min="3585" max="3585" width="9.7109375" style="186" customWidth="1"/>
    <col min="3586" max="3594" width="9.42578125" style="186" customWidth="1"/>
    <col min="3595" max="3837" width="9.140625" style="186"/>
    <col min="3838" max="3838" width="4.140625" style="186" customWidth="1"/>
    <col min="3839" max="3839" width="24.42578125" style="186" customWidth="1"/>
    <col min="3840" max="3840" width="12.140625" style="186" customWidth="1"/>
    <col min="3841" max="3841" width="9.7109375" style="186" customWidth="1"/>
    <col min="3842" max="3850" width="9.42578125" style="186" customWidth="1"/>
    <col min="3851" max="4093" width="9.140625" style="186"/>
    <col min="4094" max="4094" width="4.140625" style="186" customWidth="1"/>
    <col min="4095" max="4095" width="24.42578125" style="186" customWidth="1"/>
    <col min="4096" max="4096" width="12.140625" style="186" customWidth="1"/>
    <col min="4097" max="4097" width="9.7109375" style="186" customWidth="1"/>
    <col min="4098" max="4106" width="9.42578125" style="186" customWidth="1"/>
    <col min="4107" max="4349" width="9.140625" style="186"/>
    <col min="4350" max="4350" width="4.140625" style="186" customWidth="1"/>
    <col min="4351" max="4351" width="24.42578125" style="186" customWidth="1"/>
    <col min="4352" max="4352" width="12.140625" style="186" customWidth="1"/>
    <col min="4353" max="4353" width="9.7109375" style="186" customWidth="1"/>
    <col min="4354" max="4362" width="9.42578125" style="186" customWidth="1"/>
    <col min="4363" max="4605" width="9.140625" style="186"/>
    <col min="4606" max="4606" width="4.140625" style="186" customWidth="1"/>
    <col min="4607" max="4607" width="24.42578125" style="186" customWidth="1"/>
    <col min="4608" max="4608" width="12.140625" style="186" customWidth="1"/>
    <col min="4609" max="4609" width="9.7109375" style="186" customWidth="1"/>
    <col min="4610" max="4618" width="9.42578125" style="186" customWidth="1"/>
    <col min="4619" max="4861" width="9.140625" style="186"/>
    <col min="4862" max="4862" width="4.140625" style="186" customWidth="1"/>
    <col min="4863" max="4863" width="24.42578125" style="186" customWidth="1"/>
    <col min="4864" max="4864" width="12.140625" style="186" customWidth="1"/>
    <col min="4865" max="4865" width="9.7109375" style="186" customWidth="1"/>
    <col min="4866" max="4874" width="9.42578125" style="186" customWidth="1"/>
    <col min="4875" max="5117" width="9.140625" style="186"/>
    <col min="5118" max="5118" width="4.140625" style="186" customWidth="1"/>
    <col min="5119" max="5119" width="24.42578125" style="186" customWidth="1"/>
    <col min="5120" max="5120" width="12.140625" style="186" customWidth="1"/>
    <col min="5121" max="5121" width="9.7109375" style="186" customWidth="1"/>
    <col min="5122" max="5130" width="9.42578125" style="186" customWidth="1"/>
    <col min="5131" max="5373" width="9.140625" style="186"/>
    <col min="5374" max="5374" width="4.140625" style="186" customWidth="1"/>
    <col min="5375" max="5375" width="24.42578125" style="186" customWidth="1"/>
    <col min="5376" max="5376" width="12.140625" style="186" customWidth="1"/>
    <col min="5377" max="5377" width="9.7109375" style="186" customWidth="1"/>
    <col min="5378" max="5386" width="9.42578125" style="186" customWidth="1"/>
    <col min="5387" max="5629" width="9.140625" style="186"/>
    <col min="5630" max="5630" width="4.140625" style="186" customWidth="1"/>
    <col min="5631" max="5631" width="24.42578125" style="186" customWidth="1"/>
    <col min="5632" max="5632" width="12.140625" style="186" customWidth="1"/>
    <col min="5633" max="5633" width="9.7109375" style="186" customWidth="1"/>
    <col min="5634" max="5642" width="9.42578125" style="186" customWidth="1"/>
    <col min="5643" max="5885" width="9.140625" style="186"/>
    <col min="5886" max="5886" width="4.140625" style="186" customWidth="1"/>
    <col min="5887" max="5887" width="24.42578125" style="186" customWidth="1"/>
    <col min="5888" max="5888" width="12.140625" style="186" customWidth="1"/>
    <col min="5889" max="5889" width="9.7109375" style="186" customWidth="1"/>
    <col min="5890" max="5898" width="9.42578125" style="186" customWidth="1"/>
    <col min="5899" max="6141" width="9.140625" style="186"/>
    <col min="6142" max="6142" width="4.140625" style="186" customWidth="1"/>
    <col min="6143" max="6143" width="24.42578125" style="186" customWidth="1"/>
    <col min="6144" max="6144" width="12.140625" style="186" customWidth="1"/>
    <col min="6145" max="6145" width="9.7109375" style="186" customWidth="1"/>
    <col min="6146" max="6154" width="9.42578125" style="186" customWidth="1"/>
    <col min="6155" max="6397" width="9.140625" style="186"/>
    <col min="6398" max="6398" width="4.140625" style="186" customWidth="1"/>
    <col min="6399" max="6399" width="24.42578125" style="186" customWidth="1"/>
    <col min="6400" max="6400" width="12.140625" style="186" customWidth="1"/>
    <col min="6401" max="6401" width="9.7109375" style="186" customWidth="1"/>
    <col min="6402" max="6410" width="9.42578125" style="186" customWidth="1"/>
    <col min="6411" max="6653" width="9.140625" style="186"/>
    <col min="6654" max="6654" width="4.140625" style="186" customWidth="1"/>
    <col min="6655" max="6655" width="24.42578125" style="186" customWidth="1"/>
    <col min="6656" max="6656" width="12.140625" style="186" customWidth="1"/>
    <col min="6657" max="6657" width="9.7109375" style="186" customWidth="1"/>
    <col min="6658" max="6666" width="9.42578125" style="186" customWidth="1"/>
    <col min="6667" max="6909" width="9.140625" style="186"/>
    <col min="6910" max="6910" width="4.140625" style="186" customWidth="1"/>
    <col min="6911" max="6911" width="24.42578125" style="186" customWidth="1"/>
    <col min="6912" max="6912" width="12.140625" style="186" customWidth="1"/>
    <col min="6913" max="6913" width="9.7109375" style="186" customWidth="1"/>
    <col min="6914" max="6922" width="9.42578125" style="186" customWidth="1"/>
    <col min="6923" max="7165" width="9.140625" style="186"/>
    <col min="7166" max="7166" width="4.140625" style="186" customWidth="1"/>
    <col min="7167" max="7167" width="24.42578125" style="186" customWidth="1"/>
    <col min="7168" max="7168" width="12.140625" style="186" customWidth="1"/>
    <col min="7169" max="7169" width="9.7109375" style="186" customWidth="1"/>
    <col min="7170" max="7178" width="9.42578125" style="186" customWidth="1"/>
    <col min="7179" max="7421" width="9.140625" style="186"/>
    <col min="7422" max="7422" width="4.140625" style="186" customWidth="1"/>
    <col min="7423" max="7423" width="24.42578125" style="186" customWidth="1"/>
    <col min="7424" max="7424" width="12.140625" style="186" customWidth="1"/>
    <col min="7425" max="7425" width="9.7109375" style="186" customWidth="1"/>
    <col min="7426" max="7434" width="9.42578125" style="186" customWidth="1"/>
    <col min="7435" max="7677" width="9.140625" style="186"/>
    <col min="7678" max="7678" width="4.140625" style="186" customWidth="1"/>
    <col min="7679" max="7679" width="24.42578125" style="186" customWidth="1"/>
    <col min="7680" max="7680" width="12.140625" style="186" customWidth="1"/>
    <col min="7681" max="7681" width="9.7109375" style="186" customWidth="1"/>
    <col min="7682" max="7690" width="9.42578125" style="186" customWidth="1"/>
    <col min="7691" max="7933" width="9.140625" style="186"/>
    <col min="7934" max="7934" width="4.140625" style="186" customWidth="1"/>
    <col min="7935" max="7935" width="24.42578125" style="186" customWidth="1"/>
    <col min="7936" max="7936" width="12.140625" style="186" customWidth="1"/>
    <col min="7937" max="7937" width="9.7109375" style="186" customWidth="1"/>
    <col min="7938" max="7946" width="9.42578125" style="186" customWidth="1"/>
    <col min="7947" max="8189" width="9.140625" style="186"/>
    <col min="8190" max="8190" width="4.140625" style="186" customWidth="1"/>
    <col min="8191" max="8191" width="24.42578125" style="186" customWidth="1"/>
    <col min="8192" max="8192" width="12.140625" style="186" customWidth="1"/>
    <col min="8193" max="8193" width="9.7109375" style="186" customWidth="1"/>
    <col min="8194" max="8202" width="9.42578125" style="186" customWidth="1"/>
    <col min="8203" max="8445" width="9.140625" style="186"/>
    <col min="8446" max="8446" width="4.140625" style="186" customWidth="1"/>
    <col min="8447" max="8447" width="24.42578125" style="186" customWidth="1"/>
    <col min="8448" max="8448" width="12.140625" style="186" customWidth="1"/>
    <col min="8449" max="8449" width="9.7109375" style="186" customWidth="1"/>
    <col min="8450" max="8458" width="9.42578125" style="186" customWidth="1"/>
    <col min="8459" max="8701" width="9.140625" style="186"/>
    <col min="8702" max="8702" width="4.140625" style="186" customWidth="1"/>
    <col min="8703" max="8703" width="24.42578125" style="186" customWidth="1"/>
    <col min="8704" max="8704" width="12.140625" style="186" customWidth="1"/>
    <col min="8705" max="8705" width="9.7109375" style="186" customWidth="1"/>
    <col min="8706" max="8714" width="9.42578125" style="186" customWidth="1"/>
    <col min="8715" max="8957" width="9.140625" style="186"/>
    <col min="8958" max="8958" width="4.140625" style="186" customWidth="1"/>
    <col min="8959" max="8959" width="24.42578125" style="186" customWidth="1"/>
    <col min="8960" max="8960" width="12.140625" style="186" customWidth="1"/>
    <col min="8961" max="8961" width="9.7109375" style="186" customWidth="1"/>
    <col min="8962" max="8970" width="9.42578125" style="186" customWidth="1"/>
    <col min="8971" max="9213" width="9.140625" style="186"/>
    <col min="9214" max="9214" width="4.140625" style="186" customWidth="1"/>
    <col min="9215" max="9215" width="24.42578125" style="186" customWidth="1"/>
    <col min="9216" max="9216" width="12.140625" style="186" customWidth="1"/>
    <col min="9217" max="9217" width="9.7109375" style="186" customWidth="1"/>
    <col min="9218" max="9226" width="9.42578125" style="186" customWidth="1"/>
    <col min="9227" max="9469" width="9.140625" style="186"/>
    <col min="9470" max="9470" width="4.140625" style="186" customWidth="1"/>
    <col min="9471" max="9471" width="24.42578125" style="186" customWidth="1"/>
    <col min="9472" max="9472" width="12.140625" style="186" customWidth="1"/>
    <col min="9473" max="9473" width="9.7109375" style="186" customWidth="1"/>
    <col min="9474" max="9482" width="9.42578125" style="186" customWidth="1"/>
    <col min="9483" max="9725" width="9.140625" style="186"/>
    <col min="9726" max="9726" width="4.140625" style="186" customWidth="1"/>
    <col min="9727" max="9727" width="24.42578125" style="186" customWidth="1"/>
    <col min="9728" max="9728" width="12.140625" style="186" customWidth="1"/>
    <col min="9729" max="9729" width="9.7109375" style="186" customWidth="1"/>
    <col min="9730" max="9738" width="9.42578125" style="186" customWidth="1"/>
    <col min="9739" max="9981" width="9.140625" style="186"/>
    <col min="9982" max="9982" width="4.140625" style="186" customWidth="1"/>
    <col min="9983" max="9983" width="24.42578125" style="186" customWidth="1"/>
    <col min="9984" max="9984" width="12.140625" style="186" customWidth="1"/>
    <col min="9985" max="9985" width="9.7109375" style="186" customWidth="1"/>
    <col min="9986" max="9994" width="9.42578125" style="186" customWidth="1"/>
    <col min="9995" max="10237" width="9.140625" style="186"/>
    <col min="10238" max="10238" width="4.140625" style="186" customWidth="1"/>
    <col min="10239" max="10239" width="24.42578125" style="186" customWidth="1"/>
    <col min="10240" max="10240" width="12.140625" style="186" customWidth="1"/>
    <col min="10241" max="10241" width="9.7109375" style="186" customWidth="1"/>
    <col min="10242" max="10250" width="9.42578125" style="186" customWidth="1"/>
    <col min="10251" max="10493" width="9.140625" style="186"/>
    <col min="10494" max="10494" width="4.140625" style="186" customWidth="1"/>
    <col min="10495" max="10495" width="24.42578125" style="186" customWidth="1"/>
    <col min="10496" max="10496" width="12.140625" style="186" customWidth="1"/>
    <col min="10497" max="10497" width="9.7109375" style="186" customWidth="1"/>
    <col min="10498" max="10506" width="9.42578125" style="186" customWidth="1"/>
    <col min="10507" max="10749" width="9.140625" style="186"/>
    <col min="10750" max="10750" width="4.140625" style="186" customWidth="1"/>
    <col min="10751" max="10751" width="24.42578125" style="186" customWidth="1"/>
    <col min="10752" max="10752" width="12.140625" style="186" customWidth="1"/>
    <col min="10753" max="10753" width="9.7109375" style="186" customWidth="1"/>
    <col min="10754" max="10762" width="9.42578125" style="186" customWidth="1"/>
    <col min="10763" max="11005" width="9.140625" style="186"/>
    <col min="11006" max="11006" width="4.140625" style="186" customWidth="1"/>
    <col min="11007" max="11007" width="24.42578125" style="186" customWidth="1"/>
    <col min="11008" max="11008" width="12.140625" style="186" customWidth="1"/>
    <col min="11009" max="11009" width="9.7109375" style="186" customWidth="1"/>
    <col min="11010" max="11018" width="9.42578125" style="186" customWidth="1"/>
    <col min="11019" max="11261" width="9.140625" style="186"/>
    <col min="11262" max="11262" width="4.140625" style="186" customWidth="1"/>
    <col min="11263" max="11263" width="24.42578125" style="186" customWidth="1"/>
    <col min="11264" max="11264" width="12.140625" style="186" customWidth="1"/>
    <col min="11265" max="11265" width="9.7109375" style="186" customWidth="1"/>
    <col min="11266" max="11274" width="9.42578125" style="186" customWidth="1"/>
    <col min="11275" max="11517" width="9.140625" style="186"/>
    <col min="11518" max="11518" width="4.140625" style="186" customWidth="1"/>
    <col min="11519" max="11519" width="24.42578125" style="186" customWidth="1"/>
    <col min="11520" max="11520" width="12.140625" style="186" customWidth="1"/>
    <col min="11521" max="11521" width="9.7109375" style="186" customWidth="1"/>
    <col min="11522" max="11530" width="9.42578125" style="186" customWidth="1"/>
    <col min="11531" max="11773" width="9.140625" style="186"/>
    <col min="11774" max="11774" width="4.140625" style="186" customWidth="1"/>
    <col min="11775" max="11775" width="24.42578125" style="186" customWidth="1"/>
    <col min="11776" max="11776" width="12.140625" style="186" customWidth="1"/>
    <col min="11777" max="11777" width="9.7109375" style="186" customWidth="1"/>
    <col min="11778" max="11786" width="9.42578125" style="186" customWidth="1"/>
    <col min="11787" max="12029" width="9.140625" style="186"/>
    <col min="12030" max="12030" width="4.140625" style="186" customWidth="1"/>
    <col min="12031" max="12031" width="24.42578125" style="186" customWidth="1"/>
    <col min="12032" max="12032" width="12.140625" style="186" customWidth="1"/>
    <col min="12033" max="12033" width="9.7109375" style="186" customWidth="1"/>
    <col min="12034" max="12042" width="9.42578125" style="186" customWidth="1"/>
    <col min="12043" max="12285" width="9.140625" style="186"/>
    <col min="12286" max="12286" width="4.140625" style="186" customWidth="1"/>
    <col min="12287" max="12287" width="24.42578125" style="186" customWidth="1"/>
    <col min="12288" max="12288" width="12.140625" style="186" customWidth="1"/>
    <col min="12289" max="12289" width="9.7109375" style="186" customWidth="1"/>
    <col min="12290" max="12298" width="9.42578125" style="186" customWidth="1"/>
    <col min="12299" max="12541" width="9.140625" style="186"/>
    <col min="12542" max="12542" width="4.140625" style="186" customWidth="1"/>
    <col min="12543" max="12543" width="24.42578125" style="186" customWidth="1"/>
    <col min="12544" max="12544" width="12.140625" style="186" customWidth="1"/>
    <col min="12545" max="12545" width="9.7109375" style="186" customWidth="1"/>
    <col min="12546" max="12554" width="9.42578125" style="186" customWidth="1"/>
    <col min="12555" max="12797" width="9.140625" style="186"/>
    <col min="12798" max="12798" width="4.140625" style="186" customWidth="1"/>
    <col min="12799" max="12799" width="24.42578125" style="186" customWidth="1"/>
    <col min="12800" max="12800" width="12.140625" style="186" customWidth="1"/>
    <col min="12801" max="12801" width="9.7109375" style="186" customWidth="1"/>
    <col min="12802" max="12810" width="9.42578125" style="186" customWidth="1"/>
    <col min="12811" max="13053" width="9.140625" style="186"/>
    <col min="13054" max="13054" width="4.140625" style="186" customWidth="1"/>
    <col min="13055" max="13055" width="24.42578125" style="186" customWidth="1"/>
    <col min="13056" max="13056" width="12.140625" style="186" customWidth="1"/>
    <col min="13057" max="13057" width="9.7109375" style="186" customWidth="1"/>
    <col min="13058" max="13066" width="9.42578125" style="186" customWidth="1"/>
    <col min="13067" max="13309" width="9.140625" style="186"/>
    <col min="13310" max="13310" width="4.140625" style="186" customWidth="1"/>
    <col min="13311" max="13311" width="24.42578125" style="186" customWidth="1"/>
    <col min="13312" max="13312" width="12.140625" style="186" customWidth="1"/>
    <col min="13313" max="13313" width="9.7109375" style="186" customWidth="1"/>
    <col min="13314" max="13322" width="9.42578125" style="186" customWidth="1"/>
    <col min="13323" max="13565" width="9.140625" style="186"/>
    <col min="13566" max="13566" width="4.140625" style="186" customWidth="1"/>
    <col min="13567" max="13567" width="24.42578125" style="186" customWidth="1"/>
    <col min="13568" max="13568" width="12.140625" style="186" customWidth="1"/>
    <col min="13569" max="13569" width="9.7109375" style="186" customWidth="1"/>
    <col min="13570" max="13578" width="9.42578125" style="186" customWidth="1"/>
    <col min="13579" max="13821" width="9.140625" style="186"/>
    <col min="13822" max="13822" width="4.140625" style="186" customWidth="1"/>
    <col min="13823" max="13823" width="24.42578125" style="186" customWidth="1"/>
    <col min="13824" max="13824" width="12.140625" style="186" customWidth="1"/>
    <col min="13825" max="13825" width="9.7109375" style="186" customWidth="1"/>
    <col min="13826" max="13834" width="9.42578125" style="186" customWidth="1"/>
    <col min="13835" max="14077" width="9.140625" style="186"/>
    <col min="14078" max="14078" width="4.140625" style="186" customWidth="1"/>
    <col min="14079" max="14079" width="24.42578125" style="186" customWidth="1"/>
    <col min="14080" max="14080" width="12.140625" style="186" customWidth="1"/>
    <col min="14081" max="14081" width="9.7109375" style="186" customWidth="1"/>
    <col min="14082" max="14090" width="9.42578125" style="186" customWidth="1"/>
    <col min="14091" max="14333" width="9.140625" style="186"/>
    <col min="14334" max="14334" width="4.140625" style="186" customWidth="1"/>
    <col min="14335" max="14335" width="24.42578125" style="186" customWidth="1"/>
    <col min="14336" max="14336" width="12.140625" style="186" customWidth="1"/>
    <col min="14337" max="14337" width="9.7109375" style="186" customWidth="1"/>
    <col min="14338" max="14346" width="9.42578125" style="186" customWidth="1"/>
    <col min="14347" max="14589" width="9.140625" style="186"/>
    <col min="14590" max="14590" width="4.140625" style="186" customWidth="1"/>
    <col min="14591" max="14591" width="24.42578125" style="186" customWidth="1"/>
    <col min="14592" max="14592" width="12.140625" style="186" customWidth="1"/>
    <col min="14593" max="14593" width="9.7109375" style="186" customWidth="1"/>
    <col min="14594" max="14602" width="9.42578125" style="186" customWidth="1"/>
    <col min="14603" max="14845" width="9.140625" style="186"/>
    <col min="14846" max="14846" width="4.140625" style="186" customWidth="1"/>
    <col min="14847" max="14847" width="24.42578125" style="186" customWidth="1"/>
    <col min="14848" max="14848" width="12.140625" style="186" customWidth="1"/>
    <col min="14849" max="14849" width="9.7109375" style="186" customWidth="1"/>
    <col min="14850" max="14858" width="9.42578125" style="186" customWidth="1"/>
    <col min="14859" max="15101" width="9.140625" style="186"/>
    <col min="15102" max="15102" width="4.140625" style="186" customWidth="1"/>
    <col min="15103" max="15103" width="24.42578125" style="186" customWidth="1"/>
    <col min="15104" max="15104" width="12.140625" style="186" customWidth="1"/>
    <col min="15105" max="15105" width="9.7109375" style="186" customWidth="1"/>
    <col min="15106" max="15114" width="9.42578125" style="186" customWidth="1"/>
    <col min="15115" max="15357" width="9.140625" style="186"/>
    <col min="15358" max="15358" width="4.140625" style="186" customWidth="1"/>
    <col min="15359" max="15359" width="24.42578125" style="186" customWidth="1"/>
    <col min="15360" max="15360" width="12.140625" style="186" customWidth="1"/>
    <col min="15361" max="15361" width="9.7109375" style="186" customWidth="1"/>
    <col min="15362" max="15370" width="9.42578125" style="186" customWidth="1"/>
    <col min="15371" max="15613" width="9.140625" style="186"/>
    <col min="15614" max="15614" width="4.140625" style="186" customWidth="1"/>
    <col min="15615" max="15615" width="24.42578125" style="186" customWidth="1"/>
    <col min="15616" max="15616" width="12.140625" style="186" customWidth="1"/>
    <col min="15617" max="15617" width="9.7109375" style="186" customWidth="1"/>
    <col min="15618" max="15626" width="9.42578125" style="186" customWidth="1"/>
    <col min="15627" max="15869" width="9.140625" style="186"/>
    <col min="15870" max="15870" width="4.140625" style="186" customWidth="1"/>
    <col min="15871" max="15871" width="24.42578125" style="186" customWidth="1"/>
    <col min="15872" max="15872" width="12.140625" style="186" customWidth="1"/>
    <col min="15873" max="15873" width="9.7109375" style="186" customWidth="1"/>
    <col min="15874" max="15882" width="9.42578125" style="186" customWidth="1"/>
    <col min="15883" max="16125" width="9.140625" style="186"/>
    <col min="16126" max="16126" width="4.140625" style="186" customWidth="1"/>
    <col min="16127" max="16127" width="24.42578125" style="186" customWidth="1"/>
    <col min="16128" max="16128" width="12.140625" style="186" customWidth="1"/>
    <col min="16129" max="16129" width="9.7109375" style="186" customWidth="1"/>
    <col min="16130" max="16138" width="9.42578125" style="186" customWidth="1"/>
    <col min="16139" max="16384" width="9.140625" style="186"/>
  </cols>
  <sheetData>
    <row r="1" spans="1:13" ht="15" x14ac:dyDescent="0.25">
      <c r="A1" s="185"/>
      <c r="B1" s="186"/>
      <c r="C1" s="187"/>
      <c r="L1" s="188" t="s">
        <v>264</v>
      </c>
      <c r="M1" s="188"/>
    </row>
    <row r="2" spans="1:13" x14ac:dyDescent="0.2">
      <c r="A2" s="185"/>
      <c r="B2" s="186"/>
      <c r="C2" s="187"/>
      <c r="M2" s="189"/>
    </row>
    <row r="3" spans="1:13" x14ac:dyDescent="0.2">
      <c r="A3" s="185"/>
      <c r="B3" s="186"/>
      <c r="C3" s="187"/>
      <c r="M3" s="189"/>
    </row>
    <row r="4" spans="1:13" x14ac:dyDescent="0.2">
      <c r="A4" s="185"/>
      <c r="B4" s="186"/>
      <c r="C4" s="187"/>
      <c r="M4" s="189"/>
    </row>
    <row r="5" spans="1:13" ht="15" x14ac:dyDescent="0.25">
      <c r="A5" s="185"/>
      <c r="B5" s="229" t="s">
        <v>277</v>
      </c>
      <c r="C5" s="187"/>
    </row>
    <row r="6" spans="1:13" ht="15.75" x14ac:dyDescent="0.25">
      <c r="A6" s="190"/>
      <c r="B6" s="191" t="s">
        <v>265</v>
      </c>
      <c r="C6" s="191"/>
      <c r="D6" s="191"/>
      <c r="E6" s="191"/>
      <c r="F6" s="191"/>
      <c r="G6" s="191"/>
      <c r="H6" s="191"/>
      <c r="I6" s="191"/>
      <c r="J6" s="191"/>
    </row>
    <row r="8" spans="1:13" ht="15" x14ac:dyDescent="0.2">
      <c r="A8" s="193" t="s">
        <v>33</v>
      </c>
      <c r="B8" s="194" t="s">
        <v>3</v>
      </c>
      <c r="C8" s="193" t="s">
        <v>266</v>
      </c>
      <c r="D8" s="195">
        <v>2015</v>
      </c>
      <c r="E8" s="196"/>
      <c r="F8" s="195">
        <v>2016</v>
      </c>
      <c r="G8" s="196"/>
      <c r="H8" s="195" t="s">
        <v>267</v>
      </c>
      <c r="I8" s="197"/>
      <c r="J8" s="197"/>
      <c r="K8" s="195" t="s">
        <v>268</v>
      </c>
      <c r="L8" s="197"/>
      <c r="M8" s="196"/>
    </row>
    <row r="9" spans="1:13" ht="15" x14ac:dyDescent="0.2">
      <c r="A9" s="198"/>
      <c r="B9" s="199"/>
      <c r="C9" s="198"/>
      <c r="D9" s="194" t="s">
        <v>6</v>
      </c>
      <c r="E9" s="194" t="s">
        <v>7</v>
      </c>
      <c r="F9" s="194" t="s">
        <v>6</v>
      </c>
      <c r="G9" s="194" t="s">
        <v>7</v>
      </c>
      <c r="H9" s="195">
        <v>2017</v>
      </c>
      <c r="I9" s="197"/>
      <c r="J9" s="196"/>
      <c r="K9" s="195">
        <v>2017</v>
      </c>
      <c r="L9" s="197"/>
      <c r="M9" s="196"/>
    </row>
    <row r="10" spans="1:13" ht="15" x14ac:dyDescent="0.2">
      <c r="A10" s="200"/>
      <c r="B10" s="201"/>
      <c r="C10" s="200"/>
      <c r="D10" s="201"/>
      <c r="E10" s="201"/>
      <c r="F10" s="201"/>
      <c r="G10" s="201"/>
      <c r="H10" s="202" t="s">
        <v>269</v>
      </c>
      <c r="I10" s="202" t="s">
        <v>270</v>
      </c>
      <c r="J10" s="202" t="s">
        <v>271</v>
      </c>
      <c r="K10" s="202" t="s">
        <v>269</v>
      </c>
      <c r="L10" s="202" t="s">
        <v>270</v>
      </c>
      <c r="M10" s="202" t="s">
        <v>271</v>
      </c>
    </row>
    <row r="11" spans="1:13" x14ac:dyDescent="0.2">
      <c r="A11" s="203">
        <v>1</v>
      </c>
      <c r="B11" s="203">
        <v>2</v>
      </c>
      <c r="C11" s="204">
        <v>3</v>
      </c>
      <c r="D11" s="203">
        <v>4</v>
      </c>
      <c r="E11" s="203">
        <v>5</v>
      </c>
      <c r="F11" s="203">
        <v>6</v>
      </c>
      <c r="G11" s="203">
        <v>7</v>
      </c>
      <c r="H11" s="203">
        <v>8</v>
      </c>
      <c r="I11" s="203">
        <v>9</v>
      </c>
      <c r="J11" s="203">
        <v>10</v>
      </c>
      <c r="K11" s="203">
        <v>11</v>
      </c>
      <c r="L11" s="203">
        <v>12</v>
      </c>
      <c r="M11" s="203">
        <v>13</v>
      </c>
    </row>
    <row r="12" spans="1:13" ht="15" x14ac:dyDescent="0.25">
      <c r="A12" s="205">
        <v>1</v>
      </c>
      <c r="B12" s="206" t="s">
        <v>272</v>
      </c>
      <c r="C12" s="183" t="s">
        <v>36</v>
      </c>
      <c r="D12" s="183"/>
      <c r="E12" s="183"/>
      <c r="F12" s="183"/>
      <c r="G12" s="183"/>
      <c r="H12" s="183"/>
      <c r="I12" s="183"/>
      <c r="J12" s="183"/>
      <c r="K12" s="183"/>
      <c r="L12" s="207"/>
      <c r="M12" s="207"/>
    </row>
    <row r="13" spans="1:13" ht="30" x14ac:dyDescent="0.25">
      <c r="A13" s="205">
        <v>2</v>
      </c>
      <c r="B13" s="206" t="s">
        <v>273</v>
      </c>
      <c r="C13" s="183" t="s">
        <v>36</v>
      </c>
      <c r="D13" s="183"/>
      <c r="E13" s="183"/>
      <c r="F13" s="183"/>
      <c r="G13" s="183"/>
      <c r="H13" s="184"/>
      <c r="I13" s="184"/>
      <c r="J13" s="184"/>
      <c r="K13" s="183"/>
      <c r="L13" s="207"/>
      <c r="M13" s="207"/>
    </row>
    <row r="14" spans="1:13" ht="45" x14ac:dyDescent="0.25">
      <c r="A14" s="208">
        <v>3</v>
      </c>
      <c r="B14" s="209" t="s">
        <v>274</v>
      </c>
      <c r="C14" s="212" t="s">
        <v>36</v>
      </c>
      <c r="D14" s="212"/>
      <c r="E14" s="212"/>
      <c r="F14" s="212"/>
      <c r="G14" s="212"/>
      <c r="H14" s="210"/>
      <c r="I14" s="210"/>
      <c r="J14" s="210"/>
      <c r="K14" s="212"/>
      <c r="L14" s="211"/>
      <c r="M14" s="211"/>
    </row>
    <row r="15" spans="1:13" ht="30" x14ac:dyDescent="0.25">
      <c r="A15" s="208" t="s">
        <v>275</v>
      </c>
      <c r="B15" s="206" t="s">
        <v>276</v>
      </c>
      <c r="C15" s="183" t="s">
        <v>36</v>
      </c>
      <c r="D15" s="184">
        <f>D13+D14</f>
        <v>0</v>
      </c>
      <c r="E15" s="184">
        <f>E13+E14</f>
        <v>0</v>
      </c>
      <c r="F15" s="184">
        <f>F13+F14</f>
        <v>0</v>
      </c>
      <c r="G15" s="184">
        <f>G13+G14</f>
        <v>0</v>
      </c>
      <c r="H15" s="184">
        <f>H13+H14</f>
        <v>0</v>
      </c>
      <c r="I15" s="184">
        <f>I13+I14</f>
        <v>0</v>
      </c>
      <c r="J15" s="184">
        <f>J13+J14</f>
        <v>0</v>
      </c>
      <c r="K15" s="184">
        <f t="shared" ref="K15:M15" si="0">K13+K14</f>
        <v>0</v>
      </c>
      <c r="L15" s="184">
        <f t="shared" si="0"/>
        <v>0</v>
      </c>
      <c r="M15" s="184">
        <f t="shared" si="0"/>
        <v>0</v>
      </c>
    </row>
    <row r="16" spans="1:13" ht="15" x14ac:dyDescent="0.25">
      <c r="A16" s="213"/>
      <c r="B16" s="214"/>
      <c r="C16" s="230"/>
      <c r="D16" s="230"/>
      <c r="E16" s="215"/>
      <c r="F16" s="215"/>
      <c r="G16" s="215"/>
      <c r="H16" s="215"/>
      <c r="I16" s="215"/>
      <c r="J16" s="215"/>
      <c r="K16" s="215"/>
      <c r="L16" s="216"/>
      <c r="M16" s="216"/>
    </row>
    <row r="17" spans="2:10" x14ac:dyDescent="0.2">
      <c r="B17" s="217"/>
      <c r="C17" s="217"/>
      <c r="D17" s="217"/>
      <c r="E17" s="217"/>
      <c r="F17" s="217"/>
      <c r="G17" s="217"/>
      <c r="H17" s="217"/>
    </row>
    <row r="18" spans="2:10" x14ac:dyDescent="0.2">
      <c r="B18" s="218"/>
      <c r="C18" s="219"/>
      <c r="D18" s="220"/>
      <c r="E18" s="221"/>
      <c r="F18" s="220"/>
      <c r="G18" s="222"/>
    </row>
    <row r="19" spans="2:10" ht="15" x14ac:dyDescent="0.25">
      <c r="B19" s="223"/>
      <c r="C19" s="224"/>
      <c r="D19" s="225"/>
      <c r="E19" s="226"/>
      <c r="F19" s="225"/>
      <c r="G19" s="222"/>
      <c r="H19" s="227"/>
      <c r="I19" s="227"/>
      <c r="J19" s="227"/>
    </row>
    <row r="20" spans="2:10" x14ac:dyDescent="0.2">
      <c r="B20" s="228"/>
    </row>
    <row r="21" spans="2:10" x14ac:dyDescent="0.2">
      <c r="B21" s="228"/>
    </row>
    <row r="22" spans="2:10" x14ac:dyDescent="0.2">
      <c r="B22" s="228"/>
    </row>
  </sheetData>
  <mergeCells count="21">
    <mergeCell ref="B17:H17"/>
    <mergeCell ref="D18:E18"/>
    <mergeCell ref="F18:G18"/>
    <mergeCell ref="D19:E19"/>
    <mergeCell ref="F19:G19"/>
    <mergeCell ref="E9:E10"/>
    <mergeCell ref="F9:F10"/>
    <mergeCell ref="G9:G10"/>
    <mergeCell ref="H9:J9"/>
    <mergeCell ref="K9:M9"/>
    <mergeCell ref="B16:D16"/>
    <mergeCell ref="L1:M1"/>
    <mergeCell ref="B6:J6"/>
    <mergeCell ref="A8:A10"/>
    <mergeCell ref="B8:B10"/>
    <mergeCell ref="C8:C10"/>
    <mergeCell ref="D8:E8"/>
    <mergeCell ref="F8:G8"/>
    <mergeCell ref="H8:J8"/>
    <mergeCell ref="K8:M8"/>
    <mergeCell ref="D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сведения об оборуд</vt:lpstr>
      <vt:lpstr>прил 2 Объем</vt:lpstr>
      <vt:lpstr>прил 3</vt:lpstr>
      <vt:lpstr>Расчет тарифов</vt:lpstr>
      <vt:lpstr>прил5оплата труда</vt:lpstr>
      <vt:lpstr>Амортизация</vt:lpstr>
      <vt:lpstr>энергетические расходы</vt:lpstr>
      <vt:lpstr>сырье и материалы</vt:lpstr>
      <vt:lpstr>'прил 2 Объем'!Область_печати</vt:lpstr>
      <vt:lpstr>'прил 3'!Область_печати</vt:lpstr>
      <vt:lpstr>'прил5оплата труда'!Область_печати</vt:lpstr>
      <vt:lpstr>'Расчет тарифов'!Область_печати</vt:lpstr>
      <vt:lpstr>'сведения об оборуд'!Область_печати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Оськина Надежда Георгиевна</cp:lastModifiedBy>
  <cp:lastPrinted>2017-07-31T02:02:35Z</cp:lastPrinted>
  <dcterms:created xsi:type="dcterms:W3CDTF">1996-10-08T23:32:33Z</dcterms:created>
  <dcterms:modified xsi:type="dcterms:W3CDTF">2017-08-10T01:41:40Z</dcterms:modified>
</cp:coreProperties>
</file>