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firstSheet="13" activeTab="15"/>
  </bookViews>
  <sheets>
    <sheet name="3" sheetId="1" state="hidden" r:id="rId1"/>
    <sheet name="4" sheetId="2" state="hidden" r:id="rId2"/>
    <sheet name="6" sheetId="3" state="hidden" r:id="rId3"/>
    <sheet name="7" sheetId="4" state="hidden" r:id="rId4"/>
    <sheet name="8" sheetId="5" state="hidden" r:id="rId5"/>
    <sheet name="9" sheetId="6" state="hidden" r:id="rId6"/>
    <sheet name="10" sheetId="7" state="hidden" r:id="rId7"/>
    <sheet name="11" sheetId="8" state="hidden" r:id="rId8"/>
    <sheet name="12" sheetId="9" state="hidden" r:id="rId9"/>
    <sheet name="13" sheetId="10" state="hidden" r:id="rId10"/>
    <sheet name="14" sheetId="11" state="hidden" r:id="rId11"/>
    <sheet name="15" sheetId="12" state="hidden" r:id="rId12"/>
    <sheet name="15 внебюджет" sheetId="13" state="hidden" r:id="rId13"/>
    <sheet name="прил 1" sheetId="14" r:id="rId14"/>
    <sheet name="прил 2" sheetId="15" r:id="rId15"/>
    <sheet name="прил 3" sheetId="16" r:id="rId16"/>
  </sheets>
  <definedNames>
    <definedName name="_xlnm.Print_Titles" localSheetId="13">'прил 1'!$7:$7</definedName>
    <definedName name="_xlnm.Print_Titles" localSheetId="14">'прил 2'!$9:$9</definedName>
    <definedName name="_xlnm.Print_Titles" localSheetId="15">'прил 3'!$6:$6</definedName>
    <definedName name="_xlnm.Print_Area" localSheetId="6">'10'!$A$1:$J$54</definedName>
    <definedName name="_xlnm.Print_Area" localSheetId="9">'13'!$A$1:$J$16</definedName>
    <definedName name="_xlnm.Print_Area" localSheetId="10">'14'!$A$1:$G$16</definedName>
    <definedName name="_xlnm.Print_Area" localSheetId="11">'15'!$A$1:$I$30</definedName>
    <definedName name="_xlnm.Print_Area" localSheetId="0">'3'!$A$1:$G$19</definedName>
    <definedName name="_xlnm.Print_Area" localSheetId="1">'4'!$A$1:$E$15</definedName>
    <definedName name="_xlnm.Print_Area" localSheetId="2">'6'!$A$1:$D$20</definedName>
    <definedName name="_xlnm.Print_Area" localSheetId="3">'7'!$A$1:$K$47</definedName>
    <definedName name="_xlnm.Print_Area" localSheetId="4">'8'!$A$1:$AE$34</definedName>
    <definedName name="_xlnm.Print_Area" localSheetId="5">'9'!$A$1:$D$19</definedName>
    <definedName name="_xlnm.Print_Area" localSheetId="13">'прил 1'!$A$1:$Q$31</definedName>
    <definedName name="_xlnm.Print_Area" localSheetId="14">'прил 2'!$A$1:$H$35</definedName>
    <definedName name="_xlnm.Print_Area" localSheetId="15">'прил 3'!$A$1:$S$106</definedName>
  </definedNames>
  <calcPr fullCalcOnLoad="1"/>
</workbook>
</file>

<file path=xl/sharedStrings.xml><?xml version="1.0" encoding="utf-8"?>
<sst xmlns="http://schemas.openxmlformats.org/spreadsheetml/2006/main" count="907" uniqueCount="454">
  <si>
    <t>812</t>
  </si>
  <si>
    <t>0501</t>
  </si>
  <si>
    <t>3.</t>
  </si>
  <si>
    <t>4.</t>
  </si>
  <si>
    <t>5.</t>
  </si>
  <si>
    <t>6.</t>
  </si>
  <si>
    <t>7.</t>
  </si>
  <si>
    <t>8.</t>
  </si>
  <si>
    <t>3.2.</t>
  </si>
  <si>
    <t>9.1.</t>
  </si>
  <si>
    <t>9.2.</t>
  </si>
  <si>
    <t xml:space="preserve"> - </t>
  </si>
  <si>
    <t>21 3 4006</t>
  </si>
  <si>
    <t>21 3 4007</t>
  </si>
  <si>
    <t>851</t>
  </si>
  <si>
    <t>0104</t>
  </si>
  <si>
    <t>21 9 1001</t>
  </si>
  <si>
    <t>100</t>
  </si>
  <si>
    <t>0113</t>
  </si>
  <si>
    <t>0412</t>
  </si>
  <si>
    <t>21 9 1014</t>
  </si>
  <si>
    <t>9.3.</t>
  </si>
  <si>
    <t>9.4.</t>
  </si>
  <si>
    <t>всего по  КБК 3, в том числе:</t>
  </si>
  <si>
    <t>всего по КБК 4, в том числе:</t>
  </si>
  <si>
    <t>9.5.</t>
  </si>
  <si>
    <t>9.6.</t>
  </si>
  <si>
    <t>всего по  КБК 5, в том числе:</t>
  </si>
  <si>
    <t>всего по КБК 6, в том числе:</t>
  </si>
  <si>
    <t>200</t>
  </si>
  <si>
    <t>800</t>
  </si>
  <si>
    <t>1202</t>
  </si>
  <si>
    <r>
      <t xml:space="preserve">Наименование программы: </t>
    </r>
    <r>
      <rPr>
        <b/>
        <sz val="11"/>
        <rFont val="Times New Roman"/>
        <family val="1"/>
      </rPr>
      <t>"Социальное и экономическое развитие территории с особым статусом "Корякский округ" на период 2014-2018 годы"</t>
    </r>
  </si>
  <si>
    <t>Подпрограмма 3</t>
  </si>
  <si>
    <t>Подпрограмма 1 "Развитие транспортной системы Корякского округа" - всего, в том числе:</t>
  </si>
  <si>
    <t>Подпрограмма 2 "Развитие минерально-сырьевого комплекса Корякского округа" - всего, в том числе:</t>
  </si>
  <si>
    <t>3.4.</t>
  </si>
  <si>
    <t>Подпрограммы 4 "Развитие социальной сферы на территории Корякского округа" - всего, в том числе:</t>
  </si>
  <si>
    <t>Подпрограммы 5 "Развитие сельского хозяйства и регулирование рынков сельскохозяйственной продукции, сырья и продовольствия Камчатского на территории Корякского округа" - всего, в том числе:</t>
  </si>
  <si>
    <t>Подпрограммы 6  "Развитие информационных технологий на территории Корякского округа" - всего, в том числе:</t>
  </si>
  <si>
    <t>Подпрограммы 7 "Устойчивое развитие коренных малочисленных народов Севера, Сибири и Дальнего Востока, проживающих на территории Корякского округа" - всего, в том числе:</t>
  </si>
  <si>
    <t>Таблица 7</t>
  </si>
  <si>
    <t>Подпрограмма 3 "Обеспечение доступным и комфортным жильем и коммунальными услугами населения Корякского округа" - всего, в том числе:</t>
  </si>
  <si>
    <t>Подпрограммы 8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округа" - всего, в том числе:</t>
  </si>
  <si>
    <t>очередной год</t>
  </si>
  <si>
    <t>…</t>
  </si>
  <si>
    <t>Государственная программа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</si>
  <si>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</si>
  <si>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</si>
  <si>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</si>
  <si>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</si>
  <si>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</si>
  <si>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</si>
  <si>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</si>
  <si>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</si>
  <si>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</si>
  <si>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</si>
  <si>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</si>
  <si>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</si>
  <si>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</si>
  <si>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</si>
  <si>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</si>
  <si>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Контрольное событие программы 1.1</t>
  </si>
  <si>
    <t>1.2</t>
  </si>
  <si>
    <t>Контрольное событие программы 1.2</t>
  </si>
  <si>
    <t>2</t>
  </si>
  <si>
    <t>Подпрограмма 2</t>
  </si>
  <si>
    <t>2.1</t>
  </si>
  <si>
    <t>Контрольное событие программы 2.1</t>
  </si>
  <si>
    <t>2.2</t>
  </si>
  <si>
    <t>Контрольное событие программы 2.2</t>
  </si>
  <si>
    <t>2.3</t>
  </si>
  <si>
    <t>Контрольное событие программы 2.3</t>
  </si>
  <si>
    <t>КВЦП 1.2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</si>
  <si>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</si>
  <si>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</si>
  <si>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</si>
  <si>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</si>
  <si>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</si>
  <si>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</si>
  <si>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</si>
  <si>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очередной финансовый год (N), месяц</t>
  </si>
  <si>
    <t>N + 1, квартал</t>
  </si>
  <si>
    <t>N + 2, квартал</t>
  </si>
  <si>
    <t>Подпрограмма 1 (наименование)</t>
  </si>
  <si>
    <t>Основное мероприятие 1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</si>
  <si>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</si>
  <si>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</si>
  <si>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</si>
  <si>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</si>
  <si>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</si>
  <si>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</si>
  <si>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</si>
  <si>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1.3</t>
  </si>
  <si>
    <t>Мероприятие 1.1</t>
  </si>
  <si>
    <t>Контрольное событие программы 4</t>
  </si>
  <si>
    <t>Контрольное событие программы 5</t>
  </si>
  <si>
    <t>1.1.</t>
  </si>
  <si>
    <t>краевой бюджет</t>
  </si>
  <si>
    <t>местные бюджеты</t>
  </si>
  <si>
    <t>государственные внебюджетные фонды</t>
  </si>
  <si>
    <t>Таблица 10</t>
  </si>
  <si>
    <r>
      <t xml:space="preserve">Наименование иной государственной программы, Ответственный исполнитель </t>
    </r>
    <r>
      <rPr>
        <vertAlign val="superscript"/>
        <sz val="10"/>
        <rFont val="Times New Roman"/>
        <family val="1"/>
      </rPr>
      <t>1</t>
    </r>
  </si>
  <si>
    <r>
      <t xml:space="preserve">Наименование основных мероприятий иной государственной программы, оказывающих влияние на достижение целей
и решение задач государственной программы </t>
    </r>
    <r>
      <rPr>
        <vertAlign val="superscript"/>
        <sz val="10"/>
        <rFont val="Times New Roman"/>
        <family val="1"/>
      </rPr>
      <t>2</t>
    </r>
  </si>
  <si>
    <r>
      <t xml:space="preserve">Наименование подпрограмм государственной программы, на достижение целей и решение задач которых направлена реализация основного мероприятия иной государственной программы </t>
    </r>
    <r>
      <rPr>
        <vertAlign val="superscript"/>
        <sz val="10"/>
        <rFont val="Times New Roman"/>
        <family val="1"/>
      </rPr>
      <t>4</t>
    </r>
  </si>
  <si>
    <t>N</t>
  </si>
  <si>
    <t>Государственная программа 1</t>
  </si>
  <si>
    <t>Основное мероприятие A</t>
  </si>
  <si>
    <t>Основное мероприятие B</t>
  </si>
  <si>
    <t>…n</t>
  </si>
  <si>
    <t>Государственная программа n</t>
  </si>
  <si>
    <t>Основное мероприятие C</t>
  </si>
  <si>
    <t>Основное мероприятие D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</si>
  <si>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2 необходимо указать наименования и ответственных исполнителей всех иных государственных программ, реализация основных мероприятий которых оказывает влияние на достижение целей и решение задач данной государственной программы.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</si>
  <si>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3 указываются наименования основных мероприятий иных государственных программ, которые оказывают влияние на достижение целей и решение задач данной государственной программы.</t>
    </r>
  </si>
  <si>
    <t>Таблица 12</t>
  </si>
  <si>
    <t>Наименование государственной программы: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</si>
  <si>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</si>
  <si>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</si>
  <si>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</si>
  <si>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</si>
  <si>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</si>
  <si>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</si>
  <si>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Основное мероприятие 2</t>
  </si>
  <si>
    <t>Таблица 13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</si>
  <si>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</si>
  <si>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</si>
  <si>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</si>
  <si>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</si>
  <si>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</si>
  <si>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</si>
  <si>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</si>
  <si>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</si>
  <si>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</si>
  <si>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t>Подпрограмма государственной программы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</si>
  <si>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</si>
  <si>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</si>
  <si>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</si>
  <si>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</si>
  <si>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</si>
  <si>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</si>
  <si>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</si>
  <si>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</si>
  <si>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</si>
  <si>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Подпрограмма государственной программы 1</t>
  </si>
  <si>
    <t>достигну-тые</t>
  </si>
  <si>
    <t>заплани-рованные</t>
  </si>
  <si>
    <t>3.3.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</si>
  <si>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</si>
  <si>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</si>
  <si>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</si>
  <si>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</si>
  <si>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</si>
  <si>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</si>
  <si>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</si>
  <si>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>основных мероприятий подпрограмм государственной программы</t>
  </si>
  <si>
    <t>о степени выполнения ведомственных целевых программ,</t>
  </si>
  <si>
    <t xml:space="preserve">Сведения </t>
  </si>
  <si>
    <t>Таблица 14</t>
  </si>
  <si>
    <t>б) фактически полученных результатах по сравнению с ожидаемыми.</t>
  </si>
  <si>
    <t>Примечание (результат реализации; причины отклонений)</t>
  </si>
  <si>
    <t>Сроки принятия</t>
  </si>
  <si>
    <t>Основные положения</t>
  </si>
  <si>
    <t>Вид акта</t>
  </si>
  <si>
    <t>Расходы
(тыс. руб.), годы</t>
  </si>
  <si>
    <t>Ожидаемые сроки принятия</t>
  </si>
  <si>
    <t>Ответственный исполнитель
и соисполнители</t>
  </si>
  <si>
    <t>Основные положения нормативного правового акта</t>
  </si>
  <si>
    <t>Вид нормативного правового акта</t>
  </si>
  <si>
    <t>реализации государственной программы</t>
  </si>
  <si>
    <t>Таблица 4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</si>
  <si>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</si>
  <si>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</si>
  <si>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</si>
  <si>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>КВЦП 1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</si>
  <si>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</si>
  <si>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</si>
  <si>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Ответственный исполнитель (ИОГВ/Ф.И.О.)</t>
  </si>
  <si>
    <t>Подпрограмма 9 (наименование)</t>
  </si>
  <si>
    <t>Всего:</t>
  </si>
  <si>
    <r>
      <t>Детальный план-график реализации государственной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</si>
  <si>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</si>
  <si>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</si>
  <si>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N+1</t>
  </si>
  <si>
    <t>N+2</t>
  </si>
  <si>
    <t>оказывающих влияние на достижение целей и решение задач государственной программы</t>
  </si>
  <si>
    <t>Примечание</t>
  </si>
  <si>
    <t xml:space="preserve">предусмотрено </t>
  </si>
  <si>
    <t>Значения показателей (индикаторов) государственной программы, подпрограммы государственной программы</t>
  </si>
  <si>
    <t>Наименование ведомственной целевой программы, основного мероприятия</t>
  </si>
  <si>
    <t>Примечание: Столбцы 1 - 5 раздела I заполняются в соответствии с таблицей 4 государственной программы (а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периодов). В столбце 7 раздела I приводится краткая характеристика результата реализации меры (влияния правовой меры на состояние сферы реализации государственной программы, степени достижения поставленных перед ней целей), а также причины отклонений в: 
а) сроках реализации;</t>
  </si>
  <si>
    <t xml:space="preserve">Форма мониторинга реализации государственной программы </t>
  </si>
  <si>
    <t>Таблица 3</t>
  </si>
  <si>
    <t>Таблица 8</t>
  </si>
  <si>
    <t>за счет средств внебюджетных фондов</t>
  </si>
  <si>
    <t>ЦСР *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</si>
  <si>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</si>
  <si>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</si>
  <si>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</si>
  <si>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</si>
  <si>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 xml:space="preserve">План реализации государственной программы </t>
  </si>
  <si>
    <t>1.</t>
  </si>
  <si>
    <t>х</t>
  </si>
  <si>
    <t>за счет средств юридических лиц</t>
  </si>
  <si>
    <t>Наименование государственной программы</t>
  </si>
  <si>
    <t>Наименование государственной программы / подпрограммы / мероприятия</t>
  </si>
  <si>
    <t>Наименование  подпрограммы 1</t>
  </si>
  <si>
    <t>№ п/п</t>
  </si>
  <si>
    <t>Наименование основного мероприятия 1.1 (КВЦП)</t>
  </si>
  <si>
    <t>1.1.1.</t>
  </si>
  <si>
    <t>1.2.</t>
  </si>
  <si>
    <t>Наименование  подпрограммы 2</t>
  </si>
  <si>
    <t>Таблица 6</t>
  </si>
  <si>
    <t>тыс. рублей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</si>
  <si>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</si>
  <si>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</si>
  <si>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</si>
  <si>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</si>
  <si>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</si>
  <si>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</si>
  <si>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500</t>
  </si>
  <si>
    <t>за счет целевых МБТ из  бюджетов других уровней***</t>
  </si>
  <si>
    <t>всего по КБК 2, в том числе:</t>
  </si>
  <si>
    <t>600</t>
  </si>
  <si>
    <t>2.</t>
  </si>
  <si>
    <t>9.</t>
  </si>
  <si>
    <t>ИТОГО по государственной программе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</si>
  <si>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</si>
  <si>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</si>
  <si>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</si>
  <si>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Краевая ведомственная целевая программа/(Основное мероприятие) 1.2.</t>
  </si>
  <si>
    <t>Краевая ведомственная целевая программа/(Основное мероприятие) 1.1.</t>
  </si>
  <si>
    <t>Финансово-экономическое обоснование к проекту постановления Правительства Камчатского края
 об утверждении государственной программы Камчатского края (внесении изменений)</t>
  </si>
  <si>
    <t>Подпрограмма 9 "Обеспечение реализации государственной программы" - всего, в том числе:</t>
  </si>
  <si>
    <t xml:space="preserve">Перечень основных мероприятий иных государственных программ, </t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</si>
  <si>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4 указываются наименования подпрограмм данной государственной программы, на достижение целей и решение задач которых направлена реализация основного мероприятия иной государственной программы.</t>
    </r>
  </si>
  <si>
    <t>Расходы на реализацию государственной программы, 
тыс. руб.</t>
  </si>
  <si>
    <t>Таблица 11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</si>
  <si>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</si>
  <si>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</si>
  <si>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</si>
  <si>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</si>
  <si>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</si>
  <si>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</si>
  <si>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</si>
  <si>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</si>
  <si>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</si>
  <si>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</si>
  <si>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</si>
  <si>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</si>
  <si>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</si>
  <si>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</si>
  <si>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</si>
  <si>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</si>
  <si>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</si>
  <si>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</si>
  <si>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</si>
  <si>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</si>
  <si>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</si>
  <si>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</si>
  <si>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 xml:space="preserve">I. Меры государственного (правового) регулирования, предусмотренные государственной программой </t>
  </si>
  <si>
    <t>II. Меры государственного (правового) регулирования, предлагаемые к реализации с учетом положений государственной программы</t>
  </si>
  <si>
    <t>Всего, в том числе:</t>
  </si>
  <si>
    <t>Оценка результатов реализации мер правового регулирования</t>
  </si>
  <si>
    <t>Ведомственная целевая программа/(Основное мероприятие) 1.2</t>
  </si>
  <si>
    <t>Ведомственная целевая программа/(Основное мероприятие) 1.1</t>
  </si>
  <si>
    <t>второй год планового периода</t>
  </si>
  <si>
    <t>первый год планового периода</t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</si>
  <si>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</si>
  <si>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>в сфере реализации государственной программы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</si>
  <si>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</si>
  <si>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t>Примечания. Столбцы 1 - 4, 9 раздела I заполняются в соответствии с таблицей 3 государственной программы,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периодов. В обосновании необходимости (эффективности) приводится взаимосвязь указанных мер и показателей (индикаторов) государственной программы, а также социально-экономических эффектов от ее реализации.</t>
  </si>
  <si>
    <t>II. Меры государственного регулирования, дополнительно предлагаемые к реализации 
в рамках государственной программы</t>
  </si>
  <si>
    <t>I. Меры государственного регулирования, запланированные в рамках государственной 
программы</t>
  </si>
  <si>
    <t>N + 2</t>
  </si>
  <si>
    <t>N + 1</t>
  </si>
  <si>
    <t>Очередной финансовый год (N)</t>
  </si>
  <si>
    <t>Обоснование необходимости (эффективности)</t>
  </si>
  <si>
    <t>Показатель применения меры</t>
  </si>
  <si>
    <t>Наименование меры</t>
  </si>
  <si>
    <t>Оценка эффективности мер государственного регулирования</t>
  </si>
  <si>
    <t>об основных мерах правового регулирования в сфере</t>
  </si>
  <si>
    <t>Информация об использовании бюджетных и внебюджетных средств государственной программы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</si>
  <si>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</si>
  <si>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</si>
  <si>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 xml:space="preserve">Показатель применения меры </t>
  </si>
  <si>
    <t>Оценка результата (тыс. руб.), годы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</si>
  <si>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</si>
  <si>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 xml:space="preserve">Краткое обоснование необходимости применения для достижения цели государственной программы </t>
    </r>
    <r>
      <rPr>
        <vertAlign val="superscript"/>
        <sz val="11"/>
        <rFont val="Times New Roman"/>
        <family val="1"/>
      </rPr>
      <t>3</t>
    </r>
  </si>
  <si>
    <t>Оценка результата
в отчетном году,
тыс. руб.</t>
  </si>
  <si>
    <t>Оценка результата
в плановом периоде, тыс. руб.</t>
  </si>
  <si>
    <t xml:space="preserve">освоено </t>
  </si>
  <si>
    <t>3.1.</t>
  </si>
  <si>
    <t>Подпрограмма 2  «Развитие минерально-сырьевого комплекса Корякского округа»</t>
  </si>
  <si>
    <t>Подпрограмма 6  «Развитие информационных технологий на территории Корякского округа»</t>
  </si>
  <si>
    <t>Подпрограмма 7  «Устойчивое развитие коренных малочисленных народов Севера, Сибири и Дальнего Востока, проживающих на территории Корякского округа»</t>
  </si>
  <si>
    <t>Подпрограмма 8 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округа»</t>
  </si>
  <si>
    <t>Подпрограмма 1 «Развитие транспортной системы Корякского округа»</t>
  </si>
  <si>
    <t>Подпрограмма 3 «Обеспечение доступным и комфортным жильем и коммунальными услугами населения Корякского округа»</t>
  </si>
  <si>
    <t>Не предусмотрены</t>
  </si>
  <si>
    <t>Подпрограмма 4 «Развитие социальной сферы на территории Корякского округа»</t>
  </si>
  <si>
    <t>Подпрограмма 5  «Развитие сельского хозяйства и регулирование рынков сельскохозяйственной продукции, сырья и продовольствия Камчатского края на территории Корякского округа»</t>
  </si>
  <si>
    <t>Сведения 
о показателях (индикаторах) государственной программы Камчатского края 
 «Социальное и экономическое развитие территории с особым статусом «Корякский округ»
и подпрограмм Программы и их значениях</t>
  </si>
  <si>
    <t>Ед. изм.</t>
  </si>
  <si>
    <t>Значения показателей</t>
  </si>
  <si>
    <t>базовое значение</t>
  </si>
  <si>
    <t>текущий год 2013 (оценка)</t>
  </si>
  <si>
    <t>очередной год 2014</t>
  </si>
  <si>
    <t>В соответствии показателями (индикаторами)  государственной программы Камчатского края «Развитие транспортной системы в Камчатском крае»</t>
  </si>
  <si>
    <t>В соответствии показателями (индикаторами)  государственной программы Камчатского края «Охрана окружающей среды, воспроизводство и использование природных ресурсов в Камчатском крае»</t>
  </si>
  <si>
    <t xml:space="preserve">кв.м. </t>
  </si>
  <si>
    <t>497</t>
  </si>
  <si>
    <t>0</t>
  </si>
  <si>
    <t>985</t>
  </si>
  <si>
    <t>1043,7</t>
  </si>
  <si>
    <t>1064,5</t>
  </si>
  <si>
    <t>1741,8</t>
  </si>
  <si>
    <t>ед.</t>
  </si>
  <si>
    <t>Расселенная аварийная площадь</t>
  </si>
  <si>
    <t>кв.м</t>
  </si>
  <si>
    <t>432</t>
  </si>
  <si>
    <t>970,80</t>
  </si>
  <si>
    <t>Количество жилых домов введенных в эксплуатацию в рамках ликвидации аварийного жилищного фонда</t>
  </si>
  <si>
    <t>3.5.</t>
  </si>
  <si>
    <t>Количество снесенных аварийных зданий и сооружений, пострадавших от землетрясения 2006 года</t>
  </si>
  <si>
    <t>3.6.</t>
  </si>
  <si>
    <t>В соответствии показателями (индикаторами)  государственной программы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</si>
  <si>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 xml:space="preserve">В соответствии показателями (индикаторами)  государственной программы Камчатского края «Реализация государственной национальной политики и укрепление гражданского единства в Камчатском крае» </t>
  </si>
  <si>
    <t>В соответствии показателями (индикаторами)  государственной программы Камчатского края «Управление государственными финансами Камчатского края»</t>
  </si>
  <si>
    <t>Подпрограмма 9  «Обеспечение реализации Программы»</t>
  </si>
  <si>
    <t>718,4</t>
  </si>
  <si>
    <t>298,2</t>
  </si>
  <si>
    <t xml:space="preserve">Площадь построенного стандартного жилья </t>
  </si>
  <si>
    <t>3.7.</t>
  </si>
  <si>
    <t>Количество введенных в эксплуатацию жилых домов, относящихся (жилые помещения в которых относятся) к стандартному жилью</t>
  </si>
  <si>
    <t>580,0</t>
  </si>
  <si>
    <t>В соответствии показателями (индикаторами)  государственных программ Камчатского края «Развитие здравоохранения Камчатского края»,  «Развитие образования в Камчатском крае», «Социальная поддержка граждан в Камчатском крае», «Семья и дети Камчатки»,  «Содействие занятости населения Камчатского края»,  «Развитие культуры в Камчатском крае»,  «Развитие физической культуры и спорта в Камчатском крае»</t>
  </si>
  <si>
    <t>В соответствии показателями (индикаторами)  государственной программы Камчатского края «Цифровая трансформация в Камчатском крае»</t>
  </si>
  <si>
    <t>Количество введенных объектов инженерных сетей</t>
  </si>
  <si>
    <t>Перечень</t>
  </si>
  <si>
    <t>основных мероприятий государственной программы Камчатского края</t>
  </si>
  <si>
    <t>Номер и наименование ведомственной целевой программы, основного мероприятия</t>
  </si>
  <si>
    <t>Срок</t>
  </si>
  <si>
    <t>Ожидаемый непосредственный результат
(краткое описание)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</si>
  <si>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</si>
  <si>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</si>
  <si>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В соответствии с основными мероприятиями  государственной программы Камчатского края «Развитие транспортной системы в Камчатском крае»</t>
  </si>
  <si>
    <t>В соответствии с основными мероприятиями  государственной программы Камчатского края «Охрана окружающей среды, 
воспроизводство и использование природных ресурсов в Камчатском крае»</t>
  </si>
  <si>
    <t xml:space="preserve">Министерство строительства и жилищной политики Камчатского края </t>
  </si>
  <si>
    <t>Количество граждан, обеспеченных жильем</t>
  </si>
  <si>
    <t>Невозможность комплексного освоения территории с учетом ее зонирования, развития застройки, строительства инженерной инфраструктуры, социальных объектов и транспортного обслуживания</t>
  </si>
  <si>
    <t>Показатели 3.1, 3.2
таблицы приложения 1 к Программе</t>
  </si>
  <si>
    <t xml:space="preserve">Министерство строительства и жилищной политики  Камчатского края </t>
  </si>
  <si>
    <t>Количество переселяемых граждан</t>
  </si>
  <si>
    <t>Показатели 3.3, 3.4
таблицы приложения 1 к Программе</t>
  </si>
  <si>
    <t>Земельные участки, подготовленные под застройку и обеспеченные инженерной инфраструктурой</t>
  </si>
  <si>
    <t>Показатель 3.5 таблицы приложения 1 к Программе</t>
  </si>
  <si>
    <t>Министерство строительства и жилищной политики Камчатского края</t>
  </si>
  <si>
    <t>Количество снесенных домов</t>
  </si>
  <si>
    <t>Недостаточность выделения (не выделение) средств краевого и (или) местных бюджетов на реализацию мероприятий</t>
  </si>
  <si>
    <t>Показатель 3.6
таблицы приложения 1 к Программе</t>
  </si>
  <si>
    <t>В соответствии с основными мероприятиями  государственных программ Камчатского края «Развитие здравоохранения Камчатского края»,  «Развитие образования в Камчатском крае», «Социальная поддержка граждан в Камчатском крае», «Семья и дети Камчатки»,  «Содействие занятости населения Камчатского края»,  «Развитие культуры в Камчатском крае»,  «Развитие физической культуры и спорта в Камчатском крае»</t>
  </si>
  <si>
    <t>В соответствии с основными мероприятиями  государственной программы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</si>
  <si>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>В соответствии с основными мероприятиями  государственной программы Камчатского края «Цифровая трансформация в Камчатском крае»</t>
  </si>
  <si>
    <t xml:space="preserve">В соответствии с основными мероприятиями  государственной программы Камчатского края «Реализация государственной национальной политики и укрепление гражданского единства в Камчатском крае» </t>
  </si>
  <si>
    <t>В соответствии с основными мероприятиями  государственной программы Камчатского края «Управление государственными финансами Камчатского края»</t>
  </si>
  <si>
    <t>Министерство по делам местного самоуправления и развитию Корякского округа</t>
  </si>
  <si>
    <t>Обеспечение эффективной деятельности Министерства по делам местного самоуправления и развитию Корякского  округа Камчатского края</t>
  </si>
  <si>
    <t>Полное или частичное невыполнение мероприятий Программы</t>
  </si>
  <si>
    <t xml:space="preserve">администрация Корякского округа </t>
  </si>
  <si>
    <t>Формирование ценностных ориентиров общества, интереса и уважения к исторической памяти, патриотического отношения к культурно-историческим ценностям</t>
  </si>
  <si>
    <t>Снижение культурного уровня общества, деформация исторической памяти, искажение ценностных ориентиров</t>
  </si>
  <si>
    <t>Обеспечение общественного порядка, защита законных интересов физических и юридических лиц, профилактика и предупреждение административных правонарушений</t>
  </si>
  <si>
    <t>Ухудшение криминогенной обстановки и санитарного состояния территорий муниципальных образований</t>
  </si>
  <si>
    <t>Обеспечение эффективной деятельности подведомственных организаций</t>
  </si>
  <si>
    <t>Неполное или частичное невыполнение государственного задания</t>
  </si>
  <si>
    <t>Создание эффективной системы повышения квалификации муниципальынх служащих</t>
  </si>
  <si>
    <t>Недостаточная привлекательность муниципальной службы</t>
  </si>
  <si>
    <t>Приложение 3 к государственной программе Камчатского края «Социальное и экономическое развитие территории с особым статусом «Корякский округ»</t>
  </si>
  <si>
    <t xml:space="preserve">Финансовое обеспечение реализации государственной программы Камчатского края
 «Социальное и экономическое развитие территории с особым статусом «Корякский округ» </t>
  </si>
  <si>
    <t>№       п/п</t>
  </si>
  <si>
    <t>Объем средств на реализацию программы, тыс. рублей</t>
  </si>
  <si>
    <t>ЦСР</t>
  </si>
  <si>
    <t>ВСЕГО</t>
  </si>
  <si>
    <t xml:space="preserve">Государственная программа Камчатского края «Социальное и экономическое развитие территории с особым статусом «Корякский округ» </t>
  </si>
  <si>
    <t xml:space="preserve">Кроме того, планируемые объемы обязательств федерального бюджета </t>
  </si>
  <si>
    <t>Подпрограмма 1  «Развитие транспортной системы Корякского округа»</t>
  </si>
  <si>
    <t>Представлены в приложении 3 к государственной программе Камчатского края «Развитие транспортной системы в Камчатском крае»</t>
  </si>
  <si>
    <t>Представлены в приложении 3 к государственной программе Камчатского края «Охрана окружающей среды, воспроизводство и использование природных ресурсов в Камчатском крае»</t>
  </si>
  <si>
    <t>Подпрограмма 3 
«Обеспечение доступным и комфортным жильем и коммунальными услугами населения Корякского округа»</t>
  </si>
  <si>
    <t>213</t>
  </si>
  <si>
    <t>Кроме того, планируемые объемы обязательств федерального бюджета</t>
  </si>
  <si>
    <t>Основное мероприятие 3.1       Обеспечение 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</si>
  <si>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Основное мероприятие 3.2         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</si>
  <si>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Основное мероприятие 3.3          Формирование инженерной инфраструктуры в целях жилищного строительства на территории Корякского округа</t>
  </si>
  <si>
    <t>10.</t>
  </si>
  <si>
    <t>Основное мероприятие 3.4                         Снос и разбор аварийных зданий и сооружений, пострадавших от землетрясения 2006 года</t>
  </si>
  <si>
    <t>11.</t>
  </si>
  <si>
    <t>12.</t>
  </si>
  <si>
    <t>Подпрограмма 4  «Развитие социальной сферы на территории Корякского округа»</t>
  </si>
  <si>
    <t>13.</t>
  </si>
  <si>
    <t>Представлены в приложении 3 к государственной программе Камчатского края «Развитие здравоохранения Камчатского края»,  приложении 3 к государственной программе Камчатского края «Развитие образования в Камчатском крае»,  приложении 3 к государственной программе Камчатского края «Социальная поддержка граждан в Камчатском крае», приложении 3 к государственной программе Камчатского края  «Семья и дети Камчатки», приложении 3 к государственной программе Камчатского края «Развитие культуры в Камчатском крае»,   приложении 3 к государственной программе Камчатского края «Развитие физической культуры и спорта в Камчатском крае»,  приложении 3 к государственной программе Камчатского края «Содействие занятости населения Камчатского края»</t>
  </si>
  <si>
    <t>14.</t>
  </si>
  <si>
    <t>15.</t>
  </si>
  <si>
    <t>Представлены в приложении 3 к государственной программе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</si>
  <si>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>16.</t>
  </si>
  <si>
    <t>17.</t>
  </si>
  <si>
    <t>Представлены в приложении 3 к государственной программе Камчатского края «Цифровая трансформация в Камчатском крае»</t>
  </si>
  <si>
    <t>18.</t>
  </si>
  <si>
    <t>19.</t>
  </si>
  <si>
    <t xml:space="preserve">Представлены в приложении 3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 </t>
  </si>
  <si>
    <t>20.</t>
  </si>
  <si>
    <t>21.</t>
  </si>
  <si>
    <t>Представлены в приложении 3 к государственной программе Камчатского края «Управление государственными финансами Камчатского края»</t>
  </si>
  <si>
    <t>22.</t>
  </si>
  <si>
    <t>Подпрограмма 9 
«Обеспечение реализации Программы»</t>
  </si>
  <si>
    <t>861</t>
  </si>
  <si>
    <t>229</t>
  </si>
  <si>
    <t>23.</t>
  </si>
  <si>
    <t>24.</t>
  </si>
  <si>
    <t>219</t>
  </si>
  <si>
    <t>25.</t>
  </si>
  <si>
    <t>26.</t>
  </si>
  <si>
    <t>27.</t>
  </si>
  <si>
    <t xml:space="preserve">Представлены также в приложении 3 к государственной программе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 приложении 7 к государственной программе Камчатского края «Формирование современной городской среды в Камчатском крае» </t>
  </si>
  <si>
    <t>В соответствии с показателями (индикаторами)  государственных программ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«Формирование современной городской среды в Камчатском крае»</t>
  </si>
  <si>
    <t>В соответствии показателями (индикаторами)  государственных программ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«Формирование современной городской среды в Камчатском крае»</t>
  </si>
  <si>
    <t>2.1.</t>
  </si>
  <si>
    <t>4.1.</t>
  </si>
  <si>
    <t>5.1.</t>
  </si>
  <si>
    <t>6.1.</t>
  </si>
  <si>
    <t>7.1.</t>
  </si>
  <si>
    <t>8.1.</t>
  </si>
  <si>
    <t>Основное мероприятие 3.1:
Обеспечение  стандартным жильем специалистов социальной сферы, а также граждан состоящих на учете в качестве нуждающихся в улучшении жилищных условий</t>
  </si>
  <si>
    <t>Основное мероприятие 3.2:
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</si>
  <si>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Основное мероприятие 3.3:
Формирование инженерной инфраструктуры в целях жилищного строительства на территории Корякского округа</t>
  </si>
  <si>
    <t>Основное мероприятие 9.1:
Обеспечение деятельности Министерства по делам местного самоуправления и развитию Корякского округа Камчатского края</t>
  </si>
  <si>
    <t>Основное мероприятие 9.2:
Подготовка и проведение праздничных мероприятий, посвященных 90-летию Корякского округа</t>
  </si>
  <si>
    <t>Основное мероприятие 9.3:
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</si>
  <si>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Основное мероприятие 9.4:
Обеспечение деятельности подведомственных организаций</t>
  </si>
  <si>
    <t>Основное мероприятие 9.5:
Повышение уровня кадрового потенциала муниципальных служащих Камчатского края</t>
  </si>
  <si>
    <t>Основное мероприятие 9.1:                  Обеспечение деятельности Министерства по делам местного самоуправления и развитию Корякского округа Камчатского края</t>
  </si>
  <si>
    <t>Основное мероприятие 9.2:                Подготовка и проведение праздничных мероприятий, посвященных 90-летию Корякского округа</t>
  </si>
  <si>
    <t xml:space="preserve">Основное мероприятие 9.3:                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</si>
  <si>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Основное мероприятие 9.4:                Обеспечение деятельности подведомственных организаций</t>
  </si>
  <si>
    <t>Основное мероприятие 9.5:                Повышение уровня кадрового потенциала муниципальных служащих Камчатского края</t>
  </si>
  <si>
    <t>Основное мероприятие 3.4:
Снос и разбор аварийных зданий и сооружений, пострадавших от землетрясения 2006 года</t>
  </si>
  <si>
    <t xml:space="preserve">Подпрограмма 5  «Развитие сельского хозяйства и регулирование рынков сельскохозяйственной продукции, сырья и продовольствия Камчатского края на территории Корякского округа» </t>
  </si>
  <si>
    <t>Подпрограмма 2 «Развитие минерально-сырьевого комплекса Корякского округа»</t>
  </si>
  <si>
    <t>«Приложение 1 к государственной программе Камчатского края «Социальное и экономическое развитие территории с особым статусом «Корякский округ»</t>
  </si>
  <si>
    <t>».</t>
  </si>
  <si>
    <t>«Социальное и экономическое развитие территории с особым статусом «Корякский округ»</t>
  </si>
  <si>
    <t>Приложение 2
к государственной программе Камчатского края «Социальное и экономическое развитие территории с особым статусом «Корякский округ»</t>
  </si>
  <si>
    <t>360,8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</si>
</sst>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0"/>
    <numFmt numFmtId="175" formatCode="0.0"/>
    <numFmt numFmtId="176" formatCode="0.000"/>
    <numFmt numFmtId="177" formatCode="0.0000"/>
    <numFmt numFmtId="178" formatCode="0.00000"/>
    <numFmt numFmtId="179" formatCode="#,##0.000"/>
    <numFmt numFmtId="180" formatCode="#,##0.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_р_._-;\-* #,##0.00000_р_._-;_-* &quot;-&quot;?????_р_._-;_-@_-"/>
    <numFmt numFmtId="186" formatCode="#,##0.00000_р_."/>
    <numFmt numFmtId="187" formatCode="###,###,###,##0.00000"/>
    <numFmt numFmtId="188" formatCode="##&quot; &quot;#&quot; &quot;####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50" fillId="0" borderId="0" xfId="53" applyAlignment="1">
      <alignment vertical="top" wrapText="1"/>
      <protection/>
    </xf>
    <xf numFmtId="0" fontId="50" fillId="0" borderId="0" xfId="53">
      <alignment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right" vertical="center" wrapText="1"/>
      <protection/>
    </xf>
    <xf numFmtId="0" fontId="26" fillId="0" borderId="29" xfId="53" applyFont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6" fillId="0" borderId="30" xfId="53" applyFont="1" applyBorder="1" applyAlignment="1">
      <alignment vertical="top" wrapText="1"/>
      <protection/>
    </xf>
    <xf numFmtId="0" fontId="21" fillId="0" borderId="29" xfId="53" applyFont="1" applyBorder="1" applyAlignment="1">
      <alignment vertical="top" wrapText="1"/>
      <protection/>
    </xf>
    <xf numFmtId="0" fontId="50" fillId="0" borderId="18" xfId="53" applyBorder="1" applyAlignment="1">
      <alignment vertical="top" wrapText="1"/>
      <protection/>
    </xf>
    <xf numFmtId="0" fontId="50" fillId="0" borderId="30" xfId="53" applyBorder="1" applyAlignment="1">
      <alignment vertical="top" wrapText="1"/>
      <protection/>
    </xf>
    <xf numFmtId="0" fontId="21" fillId="0" borderId="31" xfId="53" applyFont="1" applyBorder="1" applyAlignment="1">
      <alignment vertical="top" wrapText="1"/>
      <protection/>
    </xf>
    <xf numFmtId="0" fontId="50" fillId="0" borderId="19" xfId="53" applyBorder="1" applyAlignment="1">
      <alignment vertical="top" wrapText="1"/>
      <protection/>
    </xf>
    <xf numFmtId="0" fontId="50" fillId="0" borderId="32" xfId="53" applyBorder="1" applyAlignment="1">
      <alignment vertical="top" wrapText="1"/>
      <protection/>
    </xf>
    <xf numFmtId="0" fontId="26" fillId="0" borderId="33" xfId="53" applyFont="1" applyBorder="1" applyAlignment="1">
      <alignment vertical="top" wrapText="1"/>
      <protection/>
    </xf>
    <xf numFmtId="0" fontId="26" fillId="0" borderId="34" xfId="53" applyFont="1" applyBorder="1" applyAlignment="1">
      <alignment vertical="top" wrapText="1"/>
      <protection/>
    </xf>
    <xf numFmtId="0" fontId="26" fillId="0" borderId="35" xfId="53" applyFont="1" applyBorder="1" applyAlignment="1">
      <alignment vertical="top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2" fillId="0" borderId="14" xfId="0" applyFont="1" applyBorder="1" applyAlignment="1">
      <alignment horizontal="center" vertical="center" wrapText="1"/>
    </xf>
    <xf numFmtId="174" fontId="26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4" fontId="3" fillId="32" borderId="10" xfId="53" applyNumberFormat="1" applyFont="1" applyFill="1" applyBorder="1" applyAlignment="1">
      <alignment/>
      <protection/>
    </xf>
    <xf numFmtId="174" fontId="26" fillId="0" borderId="10" xfId="0" applyNumberFormat="1" applyFont="1" applyBorder="1" applyAlignment="1">
      <alignment horizontal="right" vertical="center" wrapText="1"/>
    </xf>
    <xf numFmtId="174" fontId="26" fillId="0" borderId="36" xfId="0" applyNumberFormat="1" applyFont="1" applyBorder="1" applyAlignment="1">
      <alignment horizontal="center" vertical="center" wrapText="1"/>
    </xf>
    <xf numFmtId="49" fontId="20" fillId="32" borderId="37" xfId="53" applyNumberFormat="1" applyFont="1" applyFill="1" applyBorder="1" applyAlignment="1">
      <alignment horizontal="center"/>
      <protection/>
    </xf>
    <xf numFmtId="188" fontId="20" fillId="32" borderId="37" xfId="53" applyNumberFormat="1" applyFont="1" applyFill="1" applyBorder="1" applyAlignment="1">
      <alignment horizontal="center"/>
      <protection/>
    </xf>
    <xf numFmtId="49" fontId="20" fillId="32" borderId="38" xfId="53" applyNumberFormat="1" applyFont="1" applyFill="1" applyBorder="1" applyAlignment="1">
      <alignment horizontal="center"/>
      <protection/>
    </xf>
    <xf numFmtId="174" fontId="20" fillId="32" borderId="10" xfId="53" applyNumberFormat="1" applyFont="1" applyFill="1" applyBorder="1" applyAlignment="1">
      <alignment horizontal="right"/>
      <protection/>
    </xf>
    <xf numFmtId="174" fontId="27" fillId="0" borderId="10" xfId="0" applyNumberFormat="1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right"/>
    </xf>
    <xf numFmtId="174" fontId="20" fillId="32" borderId="10" xfId="53" applyNumberFormat="1" applyFont="1" applyFill="1" applyBorder="1" applyAlignment="1">
      <alignment/>
      <protection/>
    </xf>
    <xf numFmtId="174" fontId="20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 vertical="center" wrapText="1"/>
    </xf>
    <xf numFmtId="174" fontId="27" fillId="0" borderId="10" xfId="0" applyNumberFormat="1" applyFont="1" applyBorder="1" applyAlignment="1">
      <alignment horizontal="right" vertical="center" wrapText="1"/>
    </xf>
    <xf numFmtId="174" fontId="24" fillId="0" borderId="10" xfId="0" applyNumberFormat="1" applyFont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174" fontId="24" fillId="33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vertical="top" wrapText="1"/>
    </xf>
    <xf numFmtId="49" fontId="1" fillId="0" borderId="36" xfId="0" applyNumberFormat="1" applyFont="1" applyFill="1" applyBorder="1" applyAlignment="1">
      <alignment horizontal="center" vertical="center"/>
    </xf>
    <xf numFmtId="174" fontId="1" fillId="0" borderId="36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74" fontId="1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49" fontId="16" fillId="0" borderId="31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" fillId="0" borderId="39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0" fillId="0" borderId="0" xfId="53" applyBorder="1" applyAlignment="1">
      <alignment vertical="top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SheetLayoutView="100" workbookViewId="0" topLeftCell="A1">
      <selection activeCell="G6" sqref="G6:G7"/>
    </sheetView>
  </sheetViews>
  <sheetFormatPr defaultColWidth="9.00390625" defaultRowHeight="12.75"/>
  <cols>
    <col min="1" max="1" width="4.875" style="1" customWidth="1"/>
    <col min="2" max="2" width="29.875" style="1" customWidth="1"/>
    <col min="3" max="3" width="18.00390625" style="1" customWidth="1"/>
    <col min="4" max="6" width="14.75390625" style="1" customWidth="1"/>
    <col min="7" max="7" width="33.875" style="1" customWidth="1"/>
    <col min="8" max="16384" width="9.125" style="1" customWidth="1"/>
  </cols>
  <sheetData>
    <row r="1" s="2" customFormat="1" ht="15">
      <c r="G1" s="6" t="s">
        <v>192</v>
      </c>
    </row>
    <row r="2" s="2" customFormat="1" ht="15"/>
    <row r="3" spans="1:7" s="9" customFormat="1" ht="18.75">
      <c r="A3" s="241" t="s">
        <v>270</v>
      </c>
      <c r="B3" s="241"/>
      <c r="C3" s="241"/>
      <c r="D3" s="241"/>
      <c r="E3" s="241"/>
      <c r="F3" s="241"/>
      <c r="G3" s="241"/>
    </row>
    <row r="4" spans="1:7" s="9" customFormat="1" ht="15.75">
      <c r="A4" s="241" t="s">
        <v>269</v>
      </c>
      <c r="B4" s="241"/>
      <c r="C4" s="241"/>
      <c r="D4" s="241"/>
      <c r="E4" s="241"/>
      <c r="F4" s="241"/>
      <c r="G4" s="241"/>
    </row>
    <row r="5" s="2" customFormat="1" ht="15"/>
    <row r="6" spans="1:7" s="49" customFormat="1" ht="15">
      <c r="A6" s="243" t="s">
        <v>50</v>
      </c>
      <c r="B6" s="243" t="s">
        <v>268</v>
      </c>
      <c r="C6" s="245" t="s">
        <v>285</v>
      </c>
      <c r="D6" s="247" t="s">
        <v>286</v>
      </c>
      <c r="E6" s="248"/>
      <c r="F6" s="249"/>
      <c r="G6" s="243" t="s">
        <v>288</v>
      </c>
    </row>
    <row r="7" spans="1:7" s="49" customFormat="1" ht="51.75" customHeight="1">
      <c r="A7" s="244"/>
      <c r="B7" s="244"/>
      <c r="C7" s="246"/>
      <c r="D7" s="38" t="s">
        <v>44</v>
      </c>
      <c r="E7" s="38" t="s">
        <v>267</v>
      </c>
      <c r="F7" s="38" t="s">
        <v>266</v>
      </c>
      <c r="G7" s="244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8"/>
      <c r="B9" s="250" t="s">
        <v>48</v>
      </c>
      <c r="C9" s="251"/>
      <c r="D9" s="251"/>
      <c r="E9" s="251"/>
      <c r="F9" s="251"/>
      <c r="G9" s="252"/>
    </row>
    <row r="10" spans="1:7" s="3" customFormat="1" ht="15">
      <c r="A10" s="8"/>
      <c r="B10" s="250" t="s">
        <v>265</v>
      </c>
      <c r="C10" s="251"/>
      <c r="D10" s="251"/>
      <c r="E10" s="251"/>
      <c r="F10" s="251"/>
      <c r="G10" s="252"/>
    </row>
    <row r="11" spans="1:7" s="3" customFormat="1" ht="15">
      <c r="A11" s="8"/>
      <c r="B11" s="4"/>
      <c r="C11" s="5"/>
      <c r="D11" s="5"/>
      <c r="E11" s="5"/>
      <c r="F11" s="5"/>
      <c r="G11" s="4"/>
    </row>
    <row r="12" spans="1:7" s="3" customFormat="1" ht="15">
      <c r="A12" s="8"/>
      <c r="B12" s="250" t="s">
        <v>264</v>
      </c>
      <c r="C12" s="251"/>
      <c r="D12" s="251"/>
      <c r="E12" s="251"/>
      <c r="F12" s="251"/>
      <c r="G12" s="252"/>
    </row>
    <row r="13" spans="1:7" s="3" customFormat="1" ht="15">
      <c r="A13" s="8"/>
      <c r="B13" s="4"/>
      <c r="C13" s="5"/>
      <c r="D13" s="5"/>
      <c r="E13" s="5"/>
      <c r="F13" s="5"/>
      <c r="G13" s="4"/>
    </row>
    <row r="14" spans="1:7" s="3" customFormat="1" ht="15">
      <c r="A14" s="8"/>
      <c r="B14" s="250" t="s">
        <v>45</v>
      </c>
      <c r="C14" s="251"/>
      <c r="D14" s="251"/>
      <c r="E14" s="251"/>
      <c r="F14" s="251"/>
      <c r="G14" s="252"/>
    </row>
    <row r="15" s="2" customFormat="1" ht="6" customHeight="1"/>
    <row r="16" s="12" customFormat="1" ht="13.5">
      <c r="A16" s="34" t="s">
        <v>287</v>
      </c>
    </row>
    <row r="17" spans="1:7" s="12" customFormat="1" ht="13.5">
      <c r="A17" s="146" t="s">
        <v>283</v>
      </c>
      <c r="B17" s="113"/>
      <c r="C17" s="113"/>
      <c r="D17" s="113"/>
      <c r="E17" s="113"/>
      <c r="F17" s="113"/>
      <c r="G17" s="113"/>
    </row>
    <row r="18" spans="1:7" s="12" customFormat="1" ht="36" customHeight="1">
      <c r="A18" s="242" t="s">
        <v>284</v>
      </c>
      <c r="B18" s="242"/>
      <c r="C18" s="242"/>
      <c r="D18" s="242"/>
      <c r="E18" s="242"/>
      <c r="F18" s="242"/>
      <c r="G18" s="242"/>
    </row>
    <row r="19" ht="3" customHeight="1">
      <c r="B19" s="31"/>
    </row>
  </sheetData>
  <sheetProtection/>
  <mergeCells count="12">
    <mergeCell ref="B10:G10"/>
    <mergeCell ref="B12:G12"/>
    <mergeCell ref="A3:G3"/>
    <mergeCell ref="A18:G18"/>
    <mergeCell ref="G6:G7"/>
    <mergeCell ref="A6:A7"/>
    <mergeCell ref="B6:B7"/>
    <mergeCell ref="C6:C7"/>
    <mergeCell ref="D6:F6"/>
    <mergeCell ref="A4:G4"/>
    <mergeCell ref="B14:G14"/>
    <mergeCell ref="B9:G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75390625" style="1" customWidth="1"/>
    <col min="2" max="2" width="22.75390625" style="1" customWidth="1"/>
    <col min="3" max="3" width="14.875" style="1" customWidth="1"/>
    <col min="4" max="5" width="9.75390625" style="1" customWidth="1"/>
    <col min="6" max="6" width="13.625" style="1" customWidth="1"/>
    <col min="7" max="10" width="9.75390625" style="1" customWidth="1"/>
    <col min="11" max="16384" width="9.125" style="1" customWidth="1"/>
  </cols>
  <sheetData>
    <row r="1" s="2" customFormat="1" ht="15">
      <c r="J1" s="6" t="s">
        <v>124</v>
      </c>
    </row>
    <row r="2" ht="14.25" customHeight="1"/>
    <row r="3" spans="1:10" ht="15.75">
      <c r="A3" s="241" t="s">
        <v>280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1:10" s="3" customFormat="1" ht="60.75" customHeight="1">
      <c r="A5" s="243" t="s">
        <v>126</v>
      </c>
      <c r="B5" s="243" t="s">
        <v>279</v>
      </c>
      <c r="C5" s="243" t="s">
        <v>278</v>
      </c>
      <c r="D5" s="330" t="s">
        <v>289</v>
      </c>
      <c r="E5" s="332"/>
      <c r="F5" s="330" t="s">
        <v>290</v>
      </c>
      <c r="G5" s="331"/>
      <c r="H5" s="332"/>
      <c r="I5" s="330" t="s">
        <v>277</v>
      </c>
      <c r="J5" s="332"/>
    </row>
    <row r="6" spans="1:10" s="3" customFormat="1" ht="45">
      <c r="A6" s="329"/>
      <c r="B6" s="329"/>
      <c r="C6" s="329"/>
      <c r="D6" s="7" t="s">
        <v>131</v>
      </c>
      <c r="E6" s="7" t="s">
        <v>132</v>
      </c>
      <c r="F6" s="125" t="s">
        <v>276</v>
      </c>
      <c r="G6" s="7" t="s">
        <v>275</v>
      </c>
      <c r="H6" s="7" t="s">
        <v>274</v>
      </c>
      <c r="I6" s="7" t="s">
        <v>131</v>
      </c>
      <c r="J6" s="7" t="s">
        <v>132</v>
      </c>
    </row>
    <row r="7" spans="1:10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31.5" customHeight="1">
      <c r="A8" s="337" t="s">
        <v>273</v>
      </c>
      <c r="B8" s="338"/>
      <c r="C8" s="338"/>
      <c r="D8" s="338"/>
      <c r="E8" s="338"/>
      <c r="F8" s="338"/>
      <c r="G8" s="338"/>
      <c r="H8" s="338"/>
      <c r="I8" s="338"/>
      <c r="J8" s="339"/>
    </row>
    <row r="9" spans="1:10" s="3" customFormat="1" ht="15">
      <c r="A9" s="5">
        <v>1</v>
      </c>
      <c r="B9" s="37"/>
      <c r="C9" s="39"/>
      <c r="D9" s="39"/>
      <c r="E9" s="39"/>
      <c r="F9" s="39"/>
      <c r="G9" s="39"/>
      <c r="H9" s="39"/>
      <c r="I9" s="39"/>
      <c r="J9" s="39"/>
    </row>
    <row r="10" spans="1:10" s="3" customFormat="1" ht="15">
      <c r="A10" s="5" t="s">
        <v>45</v>
      </c>
      <c r="B10" s="37"/>
      <c r="C10" s="39"/>
      <c r="D10" s="39"/>
      <c r="E10" s="39"/>
      <c r="F10" s="39"/>
      <c r="G10" s="39"/>
      <c r="H10" s="39"/>
      <c r="I10" s="39"/>
      <c r="J10" s="39"/>
    </row>
    <row r="11" spans="1:10" s="3" customFormat="1" ht="31.5" customHeight="1">
      <c r="A11" s="337" t="s">
        <v>272</v>
      </c>
      <c r="B11" s="338"/>
      <c r="C11" s="338"/>
      <c r="D11" s="338"/>
      <c r="E11" s="338"/>
      <c r="F11" s="338"/>
      <c r="G11" s="338"/>
      <c r="H11" s="338"/>
      <c r="I11" s="338"/>
      <c r="J11" s="339"/>
    </row>
    <row r="12" spans="1:10" s="3" customFormat="1" ht="15">
      <c r="A12" s="5">
        <v>1</v>
      </c>
      <c r="B12" s="37"/>
      <c r="C12" s="39"/>
      <c r="D12" s="5" t="s">
        <v>53</v>
      </c>
      <c r="E12" s="5" t="s">
        <v>53</v>
      </c>
      <c r="F12" s="39"/>
      <c r="G12" s="39"/>
      <c r="H12" s="39"/>
      <c r="I12" s="39"/>
      <c r="J12" s="7" t="s">
        <v>53</v>
      </c>
    </row>
    <row r="13" spans="1:10" s="3" customFormat="1" ht="15">
      <c r="A13" s="5">
        <v>2</v>
      </c>
      <c r="B13" s="37"/>
      <c r="C13" s="39"/>
      <c r="D13" s="5" t="s">
        <v>53</v>
      </c>
      <c r="E13" s="5" t="s">
        <v>53</v>
      </c>
      <c r="F13" s="39"/>
      <c r="G13" s="39"/>
      <c r="H13" s="39"/>
      <c r="I13" s="39"/>
      <c r="J13" s="7" t="s">
        <v>53</v>
      </c>
    </row>
    <row r="14" s="2" customFormat="1" ht="15"/>
    <row r="15" spans="1:10" s="2" customFormat="1" ht="76.5" customHeight="1">
      <c r="A15" s="336" t="s">
        <v>271</v>
      </c>
      <c r="B15" s="336"/>
      <c r="C15" s="336"/>
      <c r="D15" s="336"/>
      <c r="E15" s="336"/>
      <c r="F15" s="336"/>
      <c r="G15" s="336"/>
      <c r="H15" s="336"/>
      <c r="I15" s="336"/>
      <c r="J15" s="336"/>
    </row>
    <row r="16" s="2" customFormat="1" ht="3" customHeight="1"/>
  </sheetData>
  <sheetProtection/>
  <mergeCells count="10">
    <mergeCell ref="A15:J15"/>
    <mergeCell ref="A3:J3"/>
    <mergeCell ref="I5:J5"/>
    <mergeCell ref="A8:J8"/>
    <mergeCell ref="A11:J11"/>
    <mergeCell ref="F5:H5"/>
    <mergeCell ref="A5:A6"/>
    <mergeCell ref="B5:B6"/>
    <mergeCell ref="C5:C6"/>
    <mergeCell ref="D5:E5"/>
  </mergeCells>
  <printOptions/>
  <pageMargins left="0.98425196850393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875" style="1" customWidth="1"/>
    <col min="2" max="2" width="24.75390625" style="1" customWidth="1"/>
    <col min="3" max="3" width="25.75390625" style="1" customWidth="1"/>
    <col min="4" max="4" width="20.75390625" style="1" customWidth="1"/>
    <col min="5" max="6" width="14.75390625" style="1" customWidth="1"/>
    <col min="7" max="7" width="24.75390625" style="1" customWidth="1"/>
    <col min="8" max="16384" width="9.125" style="1" customWidth="1"/>
  </cols>
  <sheetData>
    <row r="1" s="2" customFormat="1" ht="15">
      <c r="G1" s="6" t="s">
        <v>158</v>
      </c>
    </row>
    <row r="2" s="2" customFormat="1" ht="15"/>
    <row r="3" spans="1:7" s="9" customFormat="1" ht="15.75">
      <c r="A3" s="241" t="s">
        <v>263</v>
      </c>
      <c r="B3" s="241"/>
      <c r="C3" s="241"/>
      <c r="D3" s="241"/>
      <c r="E3" s="241"/>
      <c r="F3" s="241"/>
      <c r="G3" s="241"/>
    </row>
    <row r="4" s="2" customFormat="1" ht="15"/>
    <row r="5" spans="1:7" s="48" customFormat="1" ht="15">
      <c r="A5" s="243" t="s">
        <v>58</v>
      </c>
      <c r="B5" s="243" t="s">
        <v>163</v>
      </c>
      <c r="C5" s="243" t="s">
        <v>162</v>
      </c>
      <c r="D5" s="344" t="s">
        <v>154</v>
      </c>
      <c r="E5" s="333" t="s">
        <v>161</v>
      </c>
      <c r="F5" s="334"/>
      <c r="G5" s="243" t="s">
        <v>160</v>
      </c>
    </row>
    <row r="6" spans="1:7" s="48" customFormat="1" ht="45" customHeight="1">
      <c r="A6" s="244"/>
      <c r="B6" s="244"/>
      <c r="C6" s="244"/>
      <c r="D6" s="345"/>
      <c r="E6" s="7" t="s">
        <v>131</v>
      </c>
      <c r="F6" s="7" t="s">
        <v>132</v>
      </c>
      <c r="G6" s="244"/>
    </row>
    <row r="7" spans="1:7" s="2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s="47" customFormat="1" ht="15">
      <c r="A8" s="340" t="s">
        <v>260</v>
      </c>
      <c r="B8" s="341"/>
      <c r="C8" s="341"/>
      <c r="D8" s="341"/>
      <c r="E8" s="341"/>
      <c r="F8" s="341"/>
      <c r="G8" s="342"/>
    </row>
    <row r="9" spans="1:7" s="3" customFormat="1" ht="15">
      <c r="A9" s="8" t="s">
        <v>47</v>
      </c>
      <c r="B9" s="4"/>
      <c r="C9" s="4"/>
      <c r="D9" s="4"/>
      <c r="E9" s="8"/>
      <c r="F9" s="8"/>
      <c r="G9" s="4"/>
    </row>
    <row r="10" spans="1:7" s="3" customFormat="1" ht="15">
      <c r="A10" s="8" t="s">
        <v>65</v>
      </c>
      <c r="B10" s="4"/>
      <c r="C10" s="4"/>
      <c r="D10" s="4"/>
      <c r="E10" s="8"/>
      <c r="F10" s="8"/>
      <c r="G10" s="4"/>
    </row>
    <row r="11" spans="1:7" s="47" customFormat="1" ht="15">
      <c r="A11" s="340" t="s">
        <v>261</v>
      </c>
      <c r="B11" s="341"/>
      <c r="C11" s="341"/>
      <c r="D11" s="341"/>
      <c r="E11" s="341"/>
      <c r="F11" s="341"/>
      <c r="G11" s="342"/>
    </row>
    <row r="12" spans="1:7" s="3" customFormat="1" ht="15">
      <c r="A12" s="8"/>
      <c r="B12" s="4"/>
      <c r="C12" s="4"/>
      <c r="D12" s="4"/>
      <c r="E12" s="8"/>
      <c r="F12" s="8" t="s">
        <v>53</v>
      </c>
      <c r="G12" s="7" t="s">
        <v>53</v>
      </c>
    </row>
    <row r="13" spans="1:7" s="3" customFormat="1" ht="15">
      <c r="A13" s="8"/>
      <c r="B13" s="4"/>
      <c r="C13" s="4"/>
      <c r="D13" s="4"/>
      <c r="E13" s="8"/>
      <c r="F13" s="8" t="s">
        <v>53</v>
      </c>
      <c r="G13" s="7" t="s">
        <v>53</v>
      </c>
    </row>
    <row r="14" s="2" customFormat="1" ht="15">
      <c r="B14" s="3"/>
    </row>
    <row r="15" spans="1:7" s="46" customFormat="1" ht="78" customHeight="1">
      <c r="A15" s="343" t="s">
        <v>190</v>
      </c>
      <c r="B15" s="343"/>
      <c r="C15" s="343"/>
      <c r="D15" s="343"/>
      <c r="E15" s="343"/>
      <c r="F15" s="343"/>
      <c r="G15" s="343"/>
    </row>
    <row r="16" s="2" customFormat="1" ht="15">
      <c r="A16" s="2" t="s">
        <v>159</v>
      </c>
    </row>
  </sheetData>
  <sheetProtection/>
  <mergeCells count="10">
    <mergeCell ref="A8:G8"/>
    <mergeCell ref="A11:G11"/>
    <mergeCell ref="A15:G15"/>
    <mergeCell ref="A3:G3"/>
    <mergeCell ref="G5:G6"/>
    <mergeCell ref="A5:A6"/>
    <mergeCell ref="B5:B6"/>
    <mergeCell ref="C5:C6"/>
    <mergeCell ref="D5:D6"/>
    <mergeCell ref="E5: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B40" sqref="B40"/>
    </sheetView>
  </sheetViews>
  <sheetFormatPr defaultColWidth="9.00390625" defaultRowHeight="12.75"/>
  <cols>
    <col min="1" max="1" width="6.125" style="119" customWidth="1"/>
    <col min="2" max="2" width="36.625" style="119" customWidth="1"/>
    <col min="3" max="3" width="37.75390625" style="119" customWidth="1"/>
    <col min="4" max="4" width="9.75390625" style="119" customWidth="1"/>
    <col min="5" max="5" width="12.25390625" style="119" customWidth="1"/>
    <col min="6" max="9" width="17.875" style="2" customWidth="1"/>
    <col min="10" max="16384" width="9.125" style="119" customWidth="1"/>
  </cols>
  <sheetData>
    <row r="1" spans="6:9" s="109" customFormat="1" ht="15">
      <c r="F1" s="2"/>
      <c r="G1" s="2"/>
      <c r="H1" s="2"/>
      <c r="I1" s="6" t="s">
        <v>255</v>
      </c>
    </row>
    <row r="2" spans="6:9" s="109" customFormat="1" ht="15">
      <c r="F2" s="2"/>
      <c r="G2" s="2"/>
      <c r="H2" s="2"/>
      <c r="I2" s="2"/>
    </row>
    <row r="3" spans="1:9" s="109" customFormat="1" ht="15" customHeight="1">
      <c r="A3" s="256" t="s">
        <v>282</v>
      </c>
      <c r="B3" s="256"/>
      <c r="C3" s="256"/>
      <c r="D3" s="256"/>
      <c r="E3" s="256"/>
      <c r="F3" s="256"/>
      <c r="G3" s="256"/>
      <c r="H3" s="256"/>
      <c r="I3" s="256"/>
    </row>
    <row r="4" spans="6:9" s="109" customFormat="1" ht="15">
      <c r="F4" s="2"/>
      <c r="G4" s="2"/>
      <c r="H4" s="2"/>
      <c r="I4" s="2"/>
    </row>
    <row r="5" spans="1:9" s="109" customFormat="1" ht="15">
      <c r="A5" s="350" t="s">
        <v>207</v>
      </c>
      <c r="B5" s="350" t="s">
        <v>205</v>
      </c>
      <c r="C5" s="350"/>
      <c r="D5" s="354" t="s">
        <v>175</v>
      </c>
      <c r="E5" s="355"/>
      <c r="F5" s="356" t="s">
        <v>164</v>
      </c>
      <c r="G5" s="356"/>
      <c r="H5" s="356"/>
      <c r="I5" s="356"/>
    </row>
    <row r="6" spans="1:9" s="109" customFormat="1" ht="30">
      <c r="A6" s="351"/>
      <c r="B6" s="351"/>
      <c r="C6" s="351"/>
      <c r="D6" s="38" t="s">
        <v>52</v>
      </c>
      <c r="E6" s="38" t="s">
        <v>195</v>
      </c>
      <c r="F6" s="51" t="s">
        <v>238</v>
      </c>
      <c r="G6" s="51" t="s">
        <v>239</v>
      </c>
      <c r="H6" s="51" t="s">
        <v>241</v>
      </c>
      <c r="I6" s="145" t="s">
        <v>291</v>
      </c>
    </row>
    <row r="7" spans="1:9" s="113" customFormat="1" ht="15">
      <c r="A7" s="111">
        <v>1</v>
      </c>
      <c r="B7" s="111">
        <v>2</v>
      </c>
      <c r="C7" s="112">
        <v>3</v>
      </c>
      <c r="D7" s="112">
        <v>4</v>
      </c>
      <c r="E7" s="112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15" customFormat="1" ht="18" customHeight="1">
      <c r="A8" s="352" t="s">
        <v>201</v>
      </c>
      <c r="B8" s="353" t="s">
        <v>204</v>
      </c>
      <c r="C8" s="110" t="s">
        <v>262</v>
      </c>
      <c r="D8" s="114"/>
      <c r="E8" s="114"/>
      <c r="F8" s="5"/>
      <c r="G8" s="5"/>
      <c r="H8" s="5"/>
      <c r="I8" s="5"/>
    </row>
    <row r="9" spans="1:9" s="115" customFormat="1" ht="16.5" customHeight="1">
      <c r="A9" s="352"/>
      <c r="B9" s="353"/>
      <c r="C9" s="110" t="s">
        <v>196</v>
      </c>
      <c r="D9" s="50"/>
      <c r="E9" s="114"/>
      <c r="F9" s="5"/>
      <c r="G9" s="5"/>
      <c r="H9" s="5"/>
      <c r="I9" s="5"/>
    </row>
    <row r="10" spans="1:9" s="115" customFormat="1" ht="19.5" customHeight="1">
      <c r="A10" s="352"/>
      <c r="B10" s="353"/>
      <c r="C10" s="110" t="s">
        <v>197</v>
      </c>
      <c r="D10" s="50"/>
      <c r="E10" s="114"/>
      <c r="F10" s="5"/>
      <c r="G10" s="5"/>
      <c r="H10" s="5"/>
      <c r="I10" s="5"/>
    </row>
    <row r="11" spans="1:9" s="115" customFormat="1" ht="20.25" customHeight="1">
      <c r="A11" s="352"/>
      <c r="B11" s="353"/>
      <c r="C11" s="110" t="s">
        <v>198</v>
      </c>
      <c r="D11" s="50"/>
      <c r="E11" s="114"/>
      <c r="F11" s="5"/>
      <c r="G11" s="5"/>
      <c r="H11" s="5"/>
      <c r="I11" s="5"/>
    </row>
    <row r="12" spans="1:9" s="115" customFormat="1" ht="21" customHeight="1">
      <c r="A12" s="352"/>
      <c r="B12" s="353"/>
      <c r="C12" s="110" t="s">
        <v>194</v>
      </c>
      <c r="D12" s="50"/>
      <c r="E12" s="114"/>
      <c r="F12" s="5"/>
      <c r="G12" s="5"/>
      <c r="H12" s="5"/>
      <c r="I12" s="5"/>
    </row>
    <row r="13" spans="1:9" s="115" customFormat="1" ht="15">
      <c r="A13" s="352"/>
      <c r="B13" s="353"/>
      <c r="C13" s="110" t="s">
        <v>203</v>
      </c>
      <c r="D13" s="50"/>
      <c r="E13" s="114"/>
      <c r="F13" s="5"/>
      <c r="G13" s="5"/>
      <c r="H13" s="5"/>
      <c r="I13" s="5"/>
    </row>
    <row r="14" spans="1:9" s="115" customFormat="1" ht="15">
      <c r="A14" s="352" t="s">
        <v>97</v>
      </c>
      <c r="B14" s="353" t="s">
        <v>206</v>
      </c>
      <c r="C14" s="110" t="s">
        <v>262</v>
      </c>
      <c r="D14" s="114"/>
      <c r="E14" s="114"/>
      <c r="F14" s="5"/>
      <c r="G14" s="5"/>
      <c r="H14" s="5"/>
      <c r="I14" s="5"/>
    </row>
    <row r="15" spans="1:9" s="115" customFormat="1" ht="18.75" customHeight="1">
      <c r="A15" s="352"/>
      <c r="B15" s="353"/>
      <c r="C15" s="110" t="s">
        <v>196</v>
      </c>
      <c r="D15" s="50"/>
      <c r="E15" s="114"/>
      <c r="F15" s="5"/>
      <c r="G15" s="5"/>
      <c r="H15" s="5"/>
      <c r="I15" s="5"/>
    </row>
    <row r="16" spans="1:9" s="115" customFormat="1" ht="15" customHeight="1">
      <c r="A16" s="352"/>
      <c r="B16" s="353"/>
      <c r="C16" s="110" t="s">
        <v>197</v>
      </c>
      <c r="D16" s="50"/>
      <c r="E16" s="114"/>
      <c r="F16" s="5"/>
      <c r="G16" s="5"/>
      <c r="H16" s="5"/>
      <c r="I16" s="5"/>
    </row>
    <row r="17" spans="1:9" s="115" customFormat="1" ht="18" customHeight="1">
      <c r="A17" s="352"/>
      <c r="B17" s="353"/>
      <c r="C17" s="110" t="s">
        <v>198</v>
      </c>
      <c r="D17" s="50"/>
      <c r="E17" s="114"/>
      <c r="F17" s="5"/>
      <c r="G17" s="5"/>
      <c r="H17" s="5"/>
      <c r="I17" s="5"/>
    </row>
    <row r="18" spans="1:9" s="115" customFormat="1" ht="18.75" customHeight="1">
      <c r="A18" s="352"/>
      <c r="B18" s="353"/>
      <c r="C18" s="110" t="s">
        <v>194</v>
      </c>
      <c r="D18" s="50"/>
      <c r="E18" s="114"/>
      <c r="F18" s="5"/>
      <c r="G18" s="5"/>
      <c r="H18" s="5"/>
      <c r="I18" s="5"/>
    </row>
    <row r="19" spans="1:9" s="115" customFormat="1" ht="15">
      <c r="A19" s="352"/>
      <c r="B19" s="353"/>
      <c r="C19" s="110" t="s">
        <v>203</v>
      </c>
      <c r="D19" s="50"/>
      <c r="E19" s="114"/>
      <c r="F19" s="5"/>
      <c r="G19" s="5"/>
      <c r="H19" s="5"/>
      <c r="I19" s="5"/>
    </row>
    <row r="20" spans="1:9" s="115" customFormat="1" ht="15">
      <c r="A20" s="245" t="s">
        <v>209</v>
      </c>
      <c r="B20" s="347" t="s">
        <v>208</v>
      </c>
      <c r="C20" s="110" t="s">
        <v>262</v>
      </c>
      <c r="D20" s="114"/>
      <c r="E20" s="114"/>
      <c r="F20" s="5"/>
      <c r="G20" s="5"/>
      <c r="H20" s="5"/>
      <c r="I20" s="5"/>
    </row>
    <row r="21" spans="1:9" s="115" customFormat="1" ht="18" customHeight="1">
      <c r="A21" s="346"/>
      <c r="B21" s="348"/>
      <c r="C21" s="110" t="s">
        <v>196</v>
      </c>
      <c r="D21" s="50"/>
      <c r="E21" s="50"/>
      <c r="F21" s="94"/>
      <c r="G21" s="94"/>
      <c r="H21" s="94"/>
      <c r="I21" s="94"/>
    </row>
    <row r="22" spans="1:9" s="115" customFormat="1" ht="15">
      <c r="A22" s="346"/>
      <c r="B22" s="348"/>
      <c r="C22" s="110" t="s">
        <v>197</v>
      </c>
      <c r="D22" s="50"/>
      <c r="E22" s="50"/>
      <c r="F22" s="39"/>
      <c r="G22" s="39"/>
      <c r="H22" s="39"/>
      <c r="I22" s="124"/>
    </row>
    <row r="23" spans="1:9" s="115" customFormat="1" ht="15">
      <c r="A23" s="346"/>
      <c r="B23" s="348"/>
      <c r="C23" s="110" t="s">
        <v>198</v>
      </c>
      <c r="D23" s="50"/>
      <c r="E23" s="50"/>
      <c r="F23" s="94"/>
      <c r="G23" s="94"/>
      <c r="H23" s="94"/>
      <c r="I23" s="94"/>
    </row>
    <row r="24" spans="1:9" s="115" customFormat="1" ht="17.25" customHeight="1">
      <c r="A24" s="346"/>
      <c r="B24" s="348"/>
      <c r="C24" s="110" t="s">
        <v>194</v>
      </c>
      <c r="D24" s="50"/>
      <c r="E24" s="50"/>
      <c r="F24" s="94"/>
      <c r="G24" s="94"/>
      <c r="H24" s="94"/>
      <c r="I24" s="94"/>
    </row>
    <row r="25" spans="1:9" s="115" customFormat="1" ht="15">
      <c r="A25" s="246"/>
      <c r="B25" s="349"/>
      <c r="C25" s="110" t="s">
        <v>203</v>
      </c>
      <c r="D25" s="50"/>
      <c r="E25" s="50"/>
      <c r="F25" s="94"/>
      <c r="G25" s="94"/>
      <c r="H25" s="94"/>
      <c r="I25" s="94"/>
    </row>
    <row r="26" spans="1:9" s="115" customFormat="1" ht="15">
      <c r="A26" s="37" t="s">
        <v>45</v>
      </c>
      <c r="B26" s="116"/>
      <c r="C26" s="118"/>
      <c r="D26" s="50"/>
      <c r="E26" s="50"/>
      <c r="F26" s="94"/>
      <c r="G26" s="94"/>
      <c r="H26" s="94"/>
      <c r="I26" s="94"/>
    </row>
    <row r="27" spans="1:9" s="115" customFormat="1" ht="15">
      <c r="A27" s="37" t="s">
        <v>210</v>
      </c>
      <c r="B27" s="37" t="s">
        <v>211</v>
      </c>
      <c r="C27" s="118"/>
      <c r="D27" s="50"/>
      <c r="E27" s="50"/>
      <c r="F27" s="94"/>
      <c r="G27" s="94"/>
      <c r="H27" s="94"/>
      <c r="I27" s="94"/>
    </row>
    <row r="28" spans="1:9" s="115" customFormat="1" ht="15">
      <c r="A28" s="37" t="s">
        <v>45</v>
      </c>
      <c r="B28" s="117"/>
      <c r="C28" s="118"/>
      <c r="D28" s="50"/>
      <c r="E28" s="114"/>
      <c r="F28" s="94"/>
      <c r="G28" s="94"/>
      <c r="H28" s="94"/>
      <c r="I28" s="94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7" customWidth="1"/>
    <col min="2" max="2" width="21.25390625" style="127" customWidth="1"/>
    <col min="3" max="3" width="25.375" style="127" customWidth="1"/>
    <col min="4" max="4" width="12.00390625" style="127" customWidth="1"/>
    <col min="5" max="5" width="11.25390625" style="127" customWidth="1"/>
    <col min="6" max="6" width="15.75390625" style="127" customWidth="1"/>
    <col min="7" max="7" width="13.25390625" style="127" customWidth="1"/>
    <col min="8" max="8" width="12.75390625" style="127" customWidth="1"/>
    <col min="9" max="9" width="16.75390625" style="127" customWidth="1"/>
    <col min="10" max="10" width="13.75390625" style="127" customWidth="1"/>
    <col min="11" max="11" width="12.25390625" style="127" customWidth="1"/>
    <col min="12" max="12" width="21.25390625" style="127" customWidth="1"/>
    <col min="13" max="16384" width="9.125" style="127" customWidth="1"/>
  </cols>
  <sheetData>
    <row r="1" spans="1:20" ht="27.75" customHeight="1">
      <c r="A1" s="126"/>
      <c r="B1" s="126"/>
      <c r="C1" s="357"/>
      <c r="D1" s="357"/>
      <c r="E1" s="357"/>
      <c r="F1" s="357"/>
      <c r="G1" s="357"/>
      <c r="H1" s="357"/>
      <c r="I1" s="357"/>
      <c r="J1" s="357"/>
      <c r="K1" s="126"/>
      <c r="L1" s="129" t="s">
        <v>255</v>
      </c>
      <c r="M1" s="128"/>
      <c r="N1" s="128"/>
      <c r="O1" s="128"/>
      <c r="P1" s="128"/>
      <c r="Q1" s="128"/>
      <c r="R1" s="128"/>
      <c r="S1" s="128"/>
      <c r="T1" s="128"/>
    </row>
    <row r="2" spans="1:16" ht="32.25" customHeight="1">
      <c r="A2" s="126"/>
      <c r="B2" s="358" t="s">
        <v>254</v>
      </c>
      <c r="C2" s="358"/>
      <c r="D2" s="358"/>
      <c r="E2" s="358"/>
      <c r="F2" s="358"/>
      <c r="G2" s="358"/>
      <c r="H2" s="358"/>
      <c r="I2" s="358"/>
      <c r="J2" s="358"/>
      <c r="K2" s="126"/>
      <c r="L2" s="126"/>
      <c r="M2" s="126"/>
      <c r="N2" s="126"/>
      <c r="O2" s="126"/>
      <c r="P2" s="126"/>
    </row>
    <row r="3" spans="1:16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126"/>
      <c r="N3" s="126"/>
      <c r="O3" s="126"/>
      <c r="P3" s="126"/>
    </row>
    <row r="4" spans="1:16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90">
      <c r="A5" s="142" t="s">
        <v>244</v>
      </c>
      <c r="B5" s="143" t="s">
        <v>251</v>
      </c>
      <c r="C5" s="143" t="s">
        <v>252</v>
      </c>
      <c r="D5" s="143" t="s">
        <v>248</v>
      </c>
      <c r="E5" s="143" t="s">
        <v>249</v>
      </c>
      <c r="F5" s="143" t="s">
        <v>250</v>
      </c>
      <c r="G5" s="143" t="s">
        <v>253</v>
      </c>
      <c r="H5" s="143" t="s">
        <v>256</v>
      </c>
      <c r="I5" s="143" t="s">
        <v>257</v>
      </c>
      <c r="J5" s="143" t="s">
        <v>242</v>
      </c>
      <c r="K5" s="143" t="s">
        <v>258</v>
      </c>
      <c r="L5" s="144" t="s">
        <v>259</v>
      </c>
      <c r="M5" s="126"/>
      <c r="N5" s="126"/>
      <c r="O5" s="126"/>
      <c r="P5" s="126"/>
    </row>
    <row r="6" spans="1:16" ht="1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26"/>
      <c r="N6" s="126"/>
      <c r="O6" s="126"/>
      <c r="P6" s="126"/>
    </row>
    <row r="7" spans="1:16" ht="15">
      <c r="A7" s="130" t="s">
        <v>245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26"/>
      <c r="N7" s="126"/>
      <c r="O7" s="126"/>
      <c r="P7" s="126"/>
    </row>
    <row r="8" spans="1:16" ht="15">
      <c r="A8" s="130" t="s">
        <v>246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26"/>
      <c r="N8" s="126"/>
      <c r="O8" s="126"/>
      <c r="P8" s="126"/>
    </row>
    <row r="9" spans="1:16" ht="15">
      <c r="A9" s="130" t="s">
        <v>243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26"/>
      <c r="N9" s="126"/>
      <c r="O9" s="126"/>
      <c r="P9" s="126"/>
    </row>
    <row r="10" spans="1:16" ht="15">
      <c r="A10" s="130" t="s">
        <v>66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26"/>
      <c r="N10" s="126"/>
      <c r="O10" s="126"/>
      <c r="P10" s="126"/>
    </row>
    <row r="11" spans="1:16" ht="15">
      <c r="A11" s="130" t="s">
        <v>247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  <c r="M11" s="126"/>
      <c r="N11" s="126"/>
      <c r="O11" s="126"/>
      <c r="P11" s="126"/>
    </row>
    <row r="12" spans="1:16" ht="1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26"/>
      <c r="N12" s="126"/>
      <c r="O12" s="126"/>
      <c r="P12" s="126"/>
    </row>
    <row r="13" spans="1:16" ht="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26"/>
      <c r="N13" s="126"/>
      <c r="O13" s="126"/>
      <c r="P13" s="126"/>
    </row>
    <row r="14" spans="1:16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 topLeftCell="A19">
      <selection activeCell="S13" sqref="S13"/>
    </sheetView>
  </sheetViews>
  <sheetFormatPr defaultColWidth="9.00390625" defaultRowHeight="12.75"/>
  <cols>
    <col min="1" max="1" width="5.75390625" style="0" customWidth="1"/>
    <col min="2" max="2" width="32.625" style="0" customWidth="1"/>
    <col min="4" max="4" width="10.625" style="0" customWidth="1"/>
    <col min="5" max="5" width="10.125" style="0" customWidth="1"/>
    <col min="6" max="6" width="11.75390625" style="0" customWidth="1"/>
    <col min="8" max="8" width="7.375" style="0" customWidth="1"/>
    <col min="10" max="10" width="8.25390625" style="0" customWidth="1"/>
    <col min="12" max="12" width="7.75390625" style="197" customWidth="1"/>
    <col min="13" max="13" width="7.375" style="197" customWidth="1"/>
    <col min="14" max="14" width="7.125" style="197" customWidth="1"/>
    <col min="15" max="15" width="6.75390625" style="197" customWidth="1"/>
    <col min="16" max="16" width="6.875" style="197" customWidth="1"/>
    <col min="17" max="17" width="8.375" style="0" customWidth="1"/>
  </cols>
  <sheetData>
    <row r="1" spans="1:16" ht="66" customHeight="1">
      <c r="A1" s="9"/>
      <c r="B1" s="9"/>
      <c r="C1" s="9"/>
      <c r="D1" s="9"/>
      <c r="E1" s="9"/>
      <c r="F1" s="9"/>
      <c r="G1" s="9"/>
      <c r="I1" s="178"/>
      <c r="J1" s="178"/>
      <c r="K1" s="362" t="s">
        <v>449</v>
      </c>
      <c r="L1" s="363"/>
      <c r="M1" s="363"/>
      <c r="N1" s="363"/>
      <c r="O1" s="363"/>
      <c r="P1" s="363"/>
    </row>
    <row r="2" spans="1:12" ht="15.75">
      <c r="A2" s="9"/>
      <c r="B2" s="9"/>
      <c r="C2" s="9"/>
      <c r="D2" s="9"/>
      <c r="E2" s="9"/>
      <c r="F2" s="9"/>
      <c r="G2" s="9"/>
      <c r="H2" s="179"/>
      <c r="I2" s="179"/>
      <c r="J2" s="179"/>
      <c r="K2" s="179"/>
      <c r="L2" s="179"/>
    </row>
    <row r="3" spans="1:16" ht="65.25" customHeight="1">
      <c r="A3" s="365" t="s">
        <v>302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5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L4"/>
      <c r="M4"/>
      <c r="N4"/>
      <c r="O4"/>
    </row>
    <row r="5" spans="1:17" ht="18.75" customHeight="1">
      <c r="A5" s="364" t="s">
        <v>50</v>
      </c>
      <c r="B5" s="364" t="s">
        <v>51</v>
      </c>
      <c r="C5" s="364" t="s">
        <v>303</v>
      </c>
      <c r="D5" s="372" t="s">
        <v>304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7" ht="78.75" customHeight="1">
      <c r="A6" s="364"/>
      <c r="B6" s="364"/>
      <c r="C6" s="364"/>
      <c r="D6" s="180" t="s">
        <v>305</v>
      </c>
      <c r="E6" s="180" t="s">
        <v>306</v>
      </c>
      <c r="F6" s="180" t="s">
        <v>307</v>
      </c>
      <c r="G6" s="180">
        <v>2015</v>
      </c>
      <c r="H6" s="180">
        <v>2016</v>
      </c>
      <c r="I6" s="180">
        <v>2017</v>
      </c>
      <c r="J6" s="180">
        <v>2018</v>
      </c>
      <c r="K6" s="180">
        <v>2019</v>
      </c>
      <c r="L6" s="196">
        <v>2020</v>
      </c>
      <c r="M6" s="181">
        <v>2021</v>
      </c>
      <c r="N6" s="181">
        <v>2022</v>
      </c>
      <c r="O6" s="181">
        <v>2023</v>
      </c>
      <c r="P6" s="190">
        <v>2024</v>
      </c>
      <c r="Q6" s="181">
        <v>2025</v>
      </c>
    </row>
    <row r="7" spans="1:17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172">
        <v>16</v>
      </c>
      <c r="Q7" s="240">
        <v>17</v>
      </c>
    </row>
    <row r="8" spans="1:17" ht="15.75">
      <c r="A8" s="182" t="s">
        <v>201</v>
      </c>
      <c r="B8" s="366" t="s">
        <v>297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8"/>
    </row>
    <row r="9" spans="1:17" ht="15.75" customHeight="1">
      <c r="A9" s="196" t="s">
        <v>97</v>
      </c>
      <c r="B9" s="359" t="s">
        <v>308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1"/>
    </row>
    <row r="10" spans="1:17" ht="15.75">
      <c r="A10" s="182" t="s">
        <v>224</v>
      </c>
      <c r="B10" s="366" t="s">
        <v>448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8"/>
    </row>
    <row r="11" spans="1:18" ht="39" customHeight="1">
      <c r="A11" s="196" t="s">
        <v>427</v>
      </c>
      <c r="B11" s="359" t="s">
        <v>309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1"/>
      <c r="R11" s="198"/>
    </row>
    <row r="12" spans="1:17" ht="15.75">
      <c r="A12" s="182" t="s">
        <v>2</v>
      </c>
      <c r="B12" s="366" t="s">
        <v>298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</row>
    <row r="13" spans="1:17" ht="31.5">
      <c r="A13" s="183" t="s">
        <v>292</v>
      </c>
      <c r="B13" s="184" t="s">
        <v>332</v>
      </c>
      <c r="C13" s="183" t="s">
        <v>310</v>
      </c>
      <c r="D13" s="185" t="s">
        <v>311</v>
      </c>
      <c r="E13" s="186" t="s">
        <v>311</v>
      </c>
      <c r="F13" s="186" t="s">
        <v>312</v>
      </c>
      <c r="G13" s="187">
        <v>432</v>
      </c>
      <c r="H13" s="185" t="s">
        <v>313</v>
      </c>
      <c r="I13" s="185" t="s">
        <v>314</v>
      </c>
      <c r="J13" s="185" t="s">
        <v>315</v>
      </c>
      <c r="K13" s="188" t="s">
        <v>316</v>
      </c>
      <c r="L13" s="188" t="s">
        <v>312</v>
      </c>
      <c r="M13" s="185" t="s">
        <v>331</v>
      </c>
      <c r="N13" s="199" t="s">
        <v>335</v>
      </c>
      <c r="O13" s="185" t="s">
        <v>453</v>
      </c>
      <c r="P13" s="181">
        <v>0</v>
      </c>
      <c r="Q13" s="181">
        <v>0</v>
      </c>
    </row>
    <row r="14" spans="1:17" ht="90" customHeight="1">
      <c r="A14" s="183" t="s">
        <v>8</v>
      </c>
      <c r="B14" s="184" t="s">
        <v>334</v>
      </c>
      <c r="C14" s="10" t="s">
        <v>317</v>
      </c>
      <c r="D14" s="183">
        <v>1</v>
      </c>
      <c r="E14" s="183">
        <v>1</v>
      </c>
      <c r="F14" s="183">
        <v>0</v>
      </c>
      <c r="G14" s="183">
        <v>1</v>
      </c>
      <c r="H14" s="189">
        <v>4</v>
      </c>
      <c r="I14" s="183">
        <v>2</v>
      </c>
      <c r="J14" s="183">
        <v>2</v>
      </c>
      <c r="K14" s="190">
        <v>3</v>
      </c>
      <c r="L14" s="190">
        <v>0</v>
      </c>
      <c r="M14" s="181">
        <v>1</v>
      </c>
      <c r="N14" s="181">
        <v>1</v>
      </c>
      <c r="O14" s="181">
        <v>1</v>
      </c>
      <c r="P14" s="181">
        <v>0</v>
      </c>
      <c r="Q14" s="181">
        <v>0</v>
      </c>
    </row>
    <row r="15" spans="1:17" ht="26.25" customHeight="1">
      <c r="A15" s="186" t="s">
        <v>147</v>
      </c>
      <c r="B15" s="184" t="s">
        <v>318</v>
      </c>
      <c r="C15" s="193" t="s">
        <v>319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91">
        <v>0</v>
      </c>
      <c r="J15" s="186" t="s">
        <v>320</v>
      </c>
      <c r="K15" s="192" t="s">
        <v>321</v>
      </c>
      <c r="L15" s="186" t="s">
        <v>330</v>
      </c>
      <c r="M15" s="186" t="s">
        <v>312</v>
      </c>
      <c r="N15" s="181">
        <v>0</v>
      </c>
      <c r="O15" s="186" t="s">
        <v>312</v>
      </c>
      <c r="P15" s="181">
        <v>0</v>
      </c>
      <c r="Q15" s="181">
        <v>0</v>
      </c>
    </row>
    <row r="16" spans="1:17" ht="72" customHeight="1">
      <c r="A16" s="186" t="s">
        <v>36</v>
      </c>
      <c r="B16" s="184" t="s">
        <v>322</v>
      </c>
      <c r="C16" s="193" t="s">
        <v>317</v>
      </c>
      <c r="D16" s="194">
        <v>0</v>
      </c>
      <c r="E16" s="194">
        <v>0</v>
      </c>
      <c r="F16" s="194">
        <v>0</v>
      </c>
      <c r="G16" s="194">
        <v>0</v>
      </c>
      <c r="H16" s="183">
        <v>0</v>
      </c>
      <c r="I16" s="183">
        <v>1</v>
      </c>
      <c r="J16" s="183">
        <v>1</v>
      </c>
      <c r="K16" s="190">
        <v>2</v>
      </c>
      <c r="L16" s="183">
        <v>1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</row>
    <row r="17" spans="1:17" ht="31.5">
      <c r="A17" s="186" t="s">
        <v>323</v>
      </c>
      <c r="B17" s="200" t="s">
        <v>338</v>
      </c>
      <c r="C17" s="193" t="s">
        <v>317</v>
      </c>
      <c r="D17" s="194">
        <v>0</v>
      </c>
      <c r="E17" s="194">
        <v>0</v>
      </c>
      <c r="F17" s="194">
        <v>0</v>
      </c>
      <c r="G17" s="194">
        <v>0</v>
      </c>
      <c r="H17" s="183">
        <v>0</v>
      </c>
      <c r="I17" s="183">
        <v>0</v>
      </c>
      <c r="J17" s="183">
        <v>0</v>
      </c>
      <c r="K17" s="190">
        <v>0</v>
      </c>
      <c r="L17" s="183">
        <v>1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</row>
    <row r="18" spans="1:17" ht="63" customHeight="1">
      <c r="A18" s="192" t="s">
        <v>325</v>
      </c>
      <c r="B18" s="200" t="s">
        <v>324</v>
      </c>
      <c r="C18" s="193" t="s">
        <v>317</v>
      </c>
      <c r="D18" s="194">
        <v>15</v>
      </c>
      <c r="E18" s="194">
        <v>15</v>
      </c>
      <c r="F18" s="194">
        <v>26</v>
      </c>
      <c r="G18" s="194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</row>
    <row r="19" spans="1:17" ht="51.75" customHeight="1">
      <c r="A19" s="186" t="s">
        <v>333</v>
      </c>
      <c r="B19" s="369" t="s">
        <v>426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</row>
    <row r="20" spans="1:17" ht="23.25" customHeight="1">
      <c r="A20" s="195" t="s">
        <v>3</v>
      </c>
      <c r="B20" s="359" t="s">
        <v>300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1"/>
    </row>
    <row r="21" spans="1:17" ht="66.75" customHeight="1">
      <c r="A21" s="225" t="s">
        <v>428</v>
      </c>
      <c r="B21" s="369" t="s">
        <v>336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1"/>
    </row>
    <row r="22" spans="1:17" ht="30" customHeight="1">
      <c r="A22" s="196" t="s">
        <v>4</v>
      </c>
      <c r="B22" s="359" t="s">
        <v>301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1"/>
    </row>
    <row r="23" spans="1:17" ht="39.75" customHeight="1">
      <c r="A23" s="225" t="s">
        <v>429</v>
      </c>
      <c r="B23" s="369" t="s">
        <v>326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1"/>
    </row>
    <row r="24" spans="1:17" ht="15.75" customHeight="1">
      <c r="A24" s="196" t="s">
        <v>5</v>
      </c>
      <c r="B24" s="359" t="s">
        <v>294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1"/>
    </row>
    <row r="25" spans="1:17" ht="15.75" customHeight="1">
      <c r="A25" s="224" t="s">
        <v>430</v>
      </c>
      <c r="B25" s="359" t="s">
        <v>337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1"/>
    </row>
    <row r="26" spans="1:17" ht="33" customHeight="1">
      <c r="A26" s="196" t="s">
        <v>6</v>
      </c>
      <c r="B26" s="359" t="s">
        <v>295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1"/>
    </row>
    <row r="27" spans="1:17" ht="32.25" customHeight="1">
      <c r="A27" s="224" t="s">
        <v>431</v>
      </c>
      <c r="B27" s="359" t="s">
        <v>327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1"/>
    </row>
    <row r="28" spans="1:17" ht="33" customHeight="1">
      <c r="A28" s="195" t="s">
        <v>7</v>
      </c>
      <c r="B28" s="359" t="s">
        <v>296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1"/>
    </row>
    <row r="29" spans="1:17" ht="15.75" customHeight="1">
      <c r="A29" s="224" t="s">
        <v>432</v>
      </c>
      <c r="B29" s="359" t="s">
        <v>328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1"/>
    </row>
    <row r="30" spans="1:17" ht="15.75" customHeight="1">
      <c r="A30" s="196" t="s">
        <v>225</v>
      </c>
      <c r="B30" s="359" t="s">
        <v>329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1"/>
    </row>
    <row r="31" spans="1:17" ht="15.75" customHeight="1">
      <c r="A31" s="224" t="s">
        <v>9</v>
      </c>
      <c r="B31" s="359" t="s">
        <v>299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1"/>
    </row>
  </sheetData>
  <sheetProtection/>
  <mergeCells count="24">
    <mergeCell ref="B29:Q29"/>
    <mergeCell ref="B30:Q30"/>
    <mergeCell ref="B31:Q31"/>
    <mergeCell ref="D5:Q5"/>
    <mergeCell ref="B8:Q8"/>
    <mergeCell ref="B9:Q9"/>
    <mergeCell ref="B10:Q10"/>
    <mergeCell ref="B11:Q11"/>
    <mergeCell ref="B20:Q20"/>
    <mergeCell ref="B21:Q21"/>
    <mergeCell ref="B22:Q22"/>
    <mergeCell ref="B23:Q23"/>
    <mergeCell ref="B27:Q27"/>
    <mergeCell ref="B28:Q28"/>
    <mergeCell ref="B24:Q24"/>
    <mergeCell ref="B25:Q25"/>
    <mergeCell ref="B26:Q26"/>
    <mergeCell ref="K1:P1"/>
    <mergeCell ref="A5:A6"/>
    <mergeCell ref="B5:B6"/>
    <mergeCell ref="C5:C6"/>
    <mergeCell ref="A3:P3"/>
    <mergeCell ref="B12:Q12"/>
    <mergeCell ref="B19:Q19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79" r:id="rId1"/>
  <headerFooter differentFirst="1">
    <oddHeader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20" workbookViewId="0" topLeftCell="A25">
      <selection activeCell="E42" sqref="E4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8.625" style="0" customWidth="1"/>
    <col min="4" max="4" width="12.00390625" style="0" customWidth="1"/>
    <col min="5" max="5" width="12.25390625" style="0" customWidth="1"/>
    <col min="6" max="6" width="18.375" style="0" customWidth="1"/>
    <col min="7" max="7" width="26.375" style="0" customWidth="1"/>
    <col min="8" max="8" width="21.125" style="0" customWidth="1"/>
  </cols>
  <sheetData>
    <row r="1" spans="7:8" ht="51.75" customHeight="1">
      <c r="G1" s="379" t="s">
        <v>452</v>
      </c>
      <c r="H1" s="379"/>
    </row>
    <row r="3" spans="1:8" ht="15.75">
      <c r="A3" s="241" t="s">
        <v>339</v>
      </c>
      <c r="B3" s="241"/>
      <c r="C3" s="241"/>
      <c r="D3" s="241"/>
      <c r="E3" s="241"/>
      <c r="F3" s="241"/>
      <c r="G3" s="241"/>
      <c r="H3" s="241"/>
    </row>
    <row r="4" spans="1:8" ht="15.75">
      <c r="A4" s="241" t="s">
        <v>340</v>
      </c>
      <c r="B4" s="241"/>
      <c r="C4" s="241"/>
      <c r="D4" s="241"/>
      <c r="E4" s="241"/>
      <c r="F4" s="241"/>
      <c r="G4" s="241"/>
      <c r="H4" s="241"/>
    </row>
    <row r="5" spans="1:8" ht="15.75">
      <c r="A5" s="365" t="s">
        <v>451</v>
      </c>
      <c r="B5" s="365"/>
      <c r="C5" s="365"/>
      <c r="D5" s="365"/>
      <c r="E5" s="365"/>
      <c r="F5" s="365"/>
      <c r="G5" s="365"/>
      <c r="H5" s="365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78" t="s">
        <v>50</v>
      </c>
      <c r="B7" s="378" t="s">
        <v>341</v>
      </c>
      <c r="C7" s="378" t="s">
        <v>154</v>
      </c>
      <c r="D7" s="378" t="s">
        <v>342</v>
      </c>
      <c r="E7" s="378"/>
      <c r="F7" s="378" t="s">
        <v>343</v>
      </c>
      <c r="G7" s="378" t="s">
        <v>344</v>
      </c>
      <c r="H7" s="378" t="s">
        <v>345</v>
      </c>
    </row>
    <row r="8" spans="1:8" ht="60" customHeight="1">
      <c r="A8" s="378"/>
      <c r="B8" s="378"/>
      <c r="C8" s="378"/>
      <c r="D8" s="201" t="s">
        <v>149</v>
      </c>
      <c r="E8" s="201" t="s">
        <v>148</v>
      </c>
      <c r="F8" s="378"/>
      <c r="G8" s="378"/>
      <c r="H8" s="378"/>
    </row>
    <row r="9" spans="1:8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</row>
    <row r="10" spans="1:8" ht="12.75">
      <c r="A10" s="202" t="s">
        <v>201</v>
      </c>
      <c r="B10" s="373" t="s">
        <v>297</v>
      </c>
      <c r="C10" s="373"/>
      <c r="D10" s="373"/>
      <c r="E10" s="373"/>
      <c r="F10" s="373"/>
      <c r="G10" s="373"/>
      <c r="H10" s="373"/>
    </row>
    <row r="11" spans="1:8" ht="12.75">
      <c r="A11" s="202" t="s">
        <v>224</v>
      </c>
      <c r="B11" s="373" t="s">
        <v>346</v>
      </c>
      <c r="C11" s="374"/>
      <c r="D11" s="374"/>
      <c r="E11" s="374"/>
      <c r="F11" s="374"/>
      <c r="G11" s="374"/>
      <c r="H11" s="374"/>
    </row>
    <row r="12" spans="1:8" ht="12.75">
      <c r="A12" s="202" t="s">
        <v>2</v>
      </c>
      <c r="B12" s="373" t="s">
        <v>293</v>
      </c>
      <c r="C12" s="374"/>
      <c r="D12" s="374"/>
      <c r="E12" s="374"/>
      <c r="F12" s="374"/>
      <c r="G12" s="374"/>
      <c r="H12" s="374"/>
    </row>
    <row r="13" spans="1:8" ht="30.75" customHeight="1">
      <c r="A13" s="208" t="s">
        <v>3</v>
      </c>
      <c r="B13" s="375" t="s">
        <v>347</v>
      </c>
      <c r="C13" s="376"/>
      <c r="D13" s="376"/>
      <c r="E13" s="376"/>
      <c r="F13" s="376"/>
      <c r="G13" s="376"/>
      <c r="H13" s="376"/>
    </row>
    <row r="14" spans="1:8" ht="12.75">
      <c r="A14" s="202" t="s">
        <v>4</v>
      </c>
      <c r="B14" s="373" t="s">
        <v>298</v>
      </c>
      <c r="C14" s="374"/>
      <c r="D14" s="374"/>
      <c r="E14" s="374"/>
      <c r="F14" s="374"/>
      <c r="G14" s="374"/>
      <c r="H14" s="374"/>
    </row>
    <row r="15" spans="1:8" ht="89.25">
      <c r="A15" s="18" t="s">
        <v>5</v>
      </c>
      <c r="B15" s="203" t="s">
        <v>433</v>
      </c>
      <c r="C15" s="204" t="s">
        <v>348</v>
      </c>
      <c r="D15" s="205">
        <v>41640</v>
      </c>
      <c r="E15" s="205">
        <v>46022</v>
      </c>
      <c r="F15" s="204" t="s">
        <v>349</v>
      </c>
      <c r="G15" s="204" t="s">
        <v>350</v>
      </c>
      <c r="H15" s="204" t="s">
        <v>351</v>
      </c>
    </row>
    <row r="16" spans="1:8" ht="89.25">
      <c r="A16" s="15" t="s">
        <v>6</v>
      </c>
      <c r="B16" s="203" t="s">
        <v>434</v>
      </c>
      <c r="C16" s="204" t="s">
        <v>352</v>
      </c>
      <c r="D16" s="205">
        <v>41640</v>
      </c>
      <c r="E16" s="205">
        <v>46022</v>
      </c>
      <c r="F16" s="204" t="s">
        <v>353</v>
      </c>
      <c r="G16" s="204" t="s">
        <v>350</v>
      </c>
      <c r="H16" s="204" t="s">
        <v>354</v>
      </c>
    </row>
    <row r="17" spans="1:8" ht="89.25">
      <c r="A17" s="18" t="s">
        <v>7</v>
      </c>
      <c r="B17" s="203" t="s">
        <v>435</v>
      </c>
      <c r="C17" s="204" t="s">
        <v>348</v>
      </c>
      <c r="D17" s="205">
        <v>41640</v>
      </c>
      <c r="E17" s="205">
        <v>46022</v>
      </c>
      <c r="F17" s="204" t="s">
        <v>355</v>
      </c>
      <c r="G17" s="204" t="s">
        <v>350</v>
      </c>
      <c r="H17" s="204" t="s">
        <v>356</v>
      </c>
    </row>
    <row r="18" spans="1:8" ht="63.75">
      <c r="A18" s="15" t="s">
        <v>225</v>
      </c>
      <c r="B18" s="203" t="s">
        <v>446</v>
      </c>
      <c r="C18" s="204" t="s">
        <v>357</v>
      </c>
      <c r="D18" s="205">
        <v>41640</v>
      </c>
      <c r="E18" s="205">
        <v>46022</v>
      </c>
      <c r="F18" s="204" t="s">
        <v>358</v>
      </c>
      <c r="G18" s="206" t="s">
        <v>359</v>
      </c>
      <c r="H18" s="204" t="s">
        <v>360</v>
      </c>
    </row>
    <row r="19" spans="1:8" ht="39" customHeight="1">
      <c r="A19" s="207" t="s">
        <v>395</v>
      </c>
      <c r="B19" s="377" t="s">
        <v>425</v>
      </c>
      <c r="C19" s="377"/>
      <c r="D19" s="377"/>
      <c r="E19" s="377"/>
      <c r="F19" s="377"/>
      <c r="G19" s="377"/>
      <c r="H19" s="377"/>
    </row>
    <row r="20" spans="1:8" ht="15" customHeight="1">
      <c r="A20" s="202" t="s">
        <v>397</v>
      </c>
      <c r="B20" s="373" t="s">
        <v>300</v>
      </c>
      <c r="C20" s="373"/>
      <c r="D20" s="373"/>
      <c r="E20" s="373"/>
      <c r="F20" s="373"/>
      <c r="G20" s="373"/>
      <c r="H20" s="373"/>
    </row>
    <row r="21" spans="1:8" ht="42.75" customHeight="1">
      <c r="A21" s="204" t="s">
        <v>398</v>
      </c>
      <c r="B21" s="377" t="s">
        <v>361</v>
      </c>
      <c r="C21" s="376"/>
      <c r="D21" s="376"/>
      <c r="E21" s="376"/>
      <c r="F21" s="376"/>
      <c r="G21" s="376"/>
      <c r="H21" s="376"/>
    </row>
    <row r="22" spans="1:8" ht="24.75" customHeight="1">
      <c r="A22" s="208" t="s">
        <v>400</v>
      </c>
      <c r="B22" s="375" t="s">
        <v>447</v>
      </c>
      <c r="C22" s="375"/>
      <c r="D22" s="375"/>
      <c r="E22" s="375"/>
      <c r="F22" s="375"/>
      <c r="G22" s="375"/>
      <c r="H22" s="375"/>
    </row>
    <row r="23" spans="1:8" ht="32.25" customHeight="1">
      <c r="A23" s="204" t="s">
        <v>402</v>
      </c>
      <c r="B23" s="377" t="s">
        <v>362</v>
      </c>
      <c r="C23" s="376"/>
      <c r="D23" s="376"/>
      <c r="E23" s="376"/>
      <c r="F23" s="376"/>
      <c r="G23" s="376"/>
      <c r="H23" s="376"/>
    </row>
    <row r="24" spans="1:8" ht="15" customHeight="1">
      <c r="A24" s="208" t="s">
        <v>403</v>
      </c>
      <c r="B24" s="375" t="s">
        <v>294</v>
      </c>
      <c r="C24" s="375"/>
      <c r="D24" s="375"/>
      <c r="E24" s="375"/>
      <c r="F24" s="375"/>
      <c r="G24" s="375"/>
      <c r="H24" s="375"/>
    </row>
    <row r="25" spans="1:8" ht="18" customHeight="1">
      <c r="A25" s="202" t="s">
        <v>405</v>
      </c>
      <c r="B25" s="373" t="s">
        <v>363</v>
      </c>
      <c r="C25" s="374"/>
      <c r="D25" s="374"/>
      <c r="E25" s="374"/>
      <c r="F25" s="374"/>
      <c r="G25" s="374"/>
      <c r="H25" s="374"/>
    </row>
    <row r="26" spans="1:8" ht="17.25" customHeight="1">
      <c r="A26" s="202" t="s">
        <v>406</v>
      </c>
      <c r="B26" s="373" t="s">
        <v>295</v>
      </c>
      <c r="C26" s="374"/>
      <c r="D26" s="374"/>
      <c r="E26" s="374"/>
      <c r="F26" s="374"/>
      <c r="G26" s="374"/>
      <c r="H26" s="374"/>
    </row>
    <row r="27" spans="1:8" ht="27.75" customHeight="1">
      <c r="A27" s="208" t="s">
        <v>408</v>
      </c>
      <c r="B27" s="375" t="s">
        <v>364</v>
      </c>
      <c r="C27" s="376"/>
      <c r="D27" s="376"/>
      <c r="E27" s="376"/>
      <c r="F27" s="376"/>
      <c r="G27" s="376"/>
      <c r="H27" s="376"/>
    </row>
    <row r="28" spans="1:8" ht="25.5" customHeight="1">
      <c r="A28" s="208" t="s">
        <v>409</v>
      </c>
      <c r="B28" s="375" t="s">
        <v>296</v>
      </c>
      <c r="C28" s="375"/>
      <c r="D28" s="375"/>
      <c r="E28" s="375"/>
      <c r="F28" s="375"/>
      <c r="G28" s="375"/>
      <c r="H28" s="375"/>
    </row>
    <row r="29" spans="1:8" ht="18" customHeight="1">
      <c r="A29" s="208" t="s">
        <v>411</v>
      </c>
      <c r="B29" s="375" t="s">
        <v>365</v>
      </c>
      <c r="C29" s="376"/>
      <c r="D29" s="376"/>
      <c r="E29" s="376"/>
      <c r="F29" s="376"/>
      <c r="G29" s="376"/>
      <c r="H29" s="376"/>
    </row>
    <row r="30" spans="1:8" ht="12.75">
      <c r="A30" s="208" t="s">
        <v>412</v>
      </c>
      <c r="B30" s="375" t="s">
        <v>329</v>
      </c>
      <c r="C30" s="375"/>
      <c r="D30" s="375"/>
      <c r="E30" s="375"/>
      <c r="F30" s="375"/>
      <c r="G30" s="375"/>
      <c r="H30" s="375"/>
    </row>
    <row r="31" spans="1:8" ht="114.75">
      <c r="A31" s="234" t="s">
        <v>414</v>
      </c>
      <c r="B31" s="209" t="s">
        <v>436</v>
      </c>
      <c r="C31" s="208" t="s">
        <v>366</v>
      </c>
      <c r="D31" s="210">
        <v>41640</v>
      </c>
      <c r="E31" s="210">
        <v>46022</v>
      </c>
      <c r="F31" s="208" t="s">
        <v>367</v>
      </c>
      <c r="G31" s="208" t="s">
        <v>368</v>
      </c>
      <c r="H31" s="208" t="s">
        <v>299</v>
      </c>
    </row>
    <row r="32" spans="1:8" ht="153">
      <c r="A32" s="234" t="s">
        <v>418</v>
      </c>
      <c r="B32" s="209" t="s">
        <v>437</v>
      </c>
      <c r="C32" s="208" t="s">
        <v>369</v>
      </c>
      <c r="D32" s="210">
        <v>43831</v>
      </c>
      <c r="E32" s="210">
        <v>44196</v>
      </c>
      <c r="F32" s="208" t="s">
        <v>370</v>
      </c>
      <c r="G32" s="208" t="s">
        <v>371</v>
      </c>
      <c r="H32" s="208" t="s">
        <v>299</v>
      </c>
    </row>
    <row r="33" spans="1:8" ht="127.5">
      <c r="A33" s="234" t="s">
        <v>419</v>
      </c>
      <c r="B33" s="209" t="s">
        <v>438</v>
      </c>
      <c r="C33" s="208" t="s">
        <v>366</v>
      </c>
      <c r="D33" s="210">
        <v>44197</v>
      </c>
      <c r="E33" s="210">
        <v>46022</v>
      </c>
      <c r="F33" s="208" t="s">
        <v>372</v>
      </c>
      <c r="G33" s="208" t="s">
        <v>373</v>
      </c>
      <c r="H33" s="208" t="s">
        <v>299</v>
      </c>
    </row>
    <row r="34" spans="1:8" ht="63.75">
      <c r="A34" s="234" t="s">
        <v>421</v>
      </c>
      <c r="B34" s="209" t="s">
        <v>439</v>
      </c>
      <c r="C34" s="208" t="s">
        <v>366</v>
      </c>
      <c r="D34" s="210">
        <v>44197</v>
      </c>
      <c r="E34" s="210">
        <v>46022</v>
      </c>
      <c r="F34" s="208" t="s">
        <v>374</v>
      </c>
      <c r="G34" s="208" t="s">
        <v>375</v>
      </c>
      <c r="H34" s="208" t="s">
        <v>299</v>
      </c>
    </row>
    <row r="35" spans="1:8" ht="76.5">
      <c r="A35" s="234" t="s">
        <v>422</v>
      </c>
      <c r="B35" s="209" t="s">
        <v>440</v>
      </c>
      <c r="C35" s="208" t="s">
        <v>366</v>
      </c>
      <c r="D35" s="210">
        <v>44197</v>
      </c>
      <c r="E35" s="210">
        <v>46022</v>
      </c>
      <c r="F35" s="208" t="s">
        <v>376</v>
      </c>
      <c r="G35" s="208" t="s">
        <v>377</v>
      </c>
      <c r="H35" s="208" t="s">
        <v>299</v>
      </c>
    </row>
    <row r="36" spans="2:8" ht="12.75">
      <c r="B36" s="211"/>
      <c r="H36" s="212"/>
    </row>
  </sheetData>
  <sheetProtection/>
  <mergeCells count="28">
    <mergeCell ref="G1:H1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B10:H10"/>
    <mergeCell ref="B12:H12"/>
    <mergeCell ref="B14:H14"/>
    <mergeCell ref="B11:H11"/>
    <mergeCell ref="B13:H13"/>
    <mergeCell ref="B19:H19"/>
    <mergeCell ref="B20:H20"/>
    <mergeCell ref="B22:H22"/>
    <mergeCell ref="B24:H24"/>
    <mergeCell ref="B21:H21"/>
    <mergeCell ref="B23:H23"/>
    <mergeCell ref="B26:H26"/>
    <mergeCell ref="B28:H28"/>
    <mergeCell ref="B30:H30"/>
    <mergeCell ref="B25:H25"/>
    <mergeCell ref="B27:H27"/>
    <mergeCell ref="B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tabSelected="1" view="pageBreakPreview" zoomScale="85" zoomScaleSheetLayoutView="85" workbookViewId="0" topLeftCell="A19">
      <selection activeCell="U13" sqref="U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33.25390625" style="0" customWidth="1"/>
    <col min="4" max="4" width="6.375" style="0" customWidth="1"/>
    <col min="5" max="5" width="5.375" style="0" customWidth="1"/>
    <col min="6" max="6" width="14.75390625" style="0" customWidth="1"/>
    <col min="7" max="7" width="12.00390625" style="0" customWidth="1"/>
    <col min="8" max="8" width="13.125" style="0" customWidth="1"/>
    <col min="9" max="9" width="13.375" style="0" customWidth="1"/>
    <col min="10" max="10" width="12.125" style="0" customWidth="1"/>
    <col min="11" max="11" width="13.00390625" style="0" customWidth="1"/>
    <col min="12" max="12" width="13.75390625" style="0" customWidth="1"/>
    <col min="13" max="13" width="13.25390625" style="0" customWidth="1"/>
    <col min="14" max="14" width="13.875" style="0" customWidth="1"/>
    <col min="15" max="15" width="13.375" style="0" customWidth="1"/>
    <col min="16" max="16" width="13.125" style="0" customWidth="1"/>
    <col min="17" max="18" width="12.375" style="0" customWidth="1"/>
    <col min="20" max="20" width="12.125" style="0" bestFit="1" customWidth="1"/>
    <col min="21" max="21" width="13.375" style="0" bestFit="1" customWidth="1"/>
  </cols>
  <sheetData>
    <row r="1" spans="1:18" ht="39.75" customHeight="1">
      <c r="A1" s="109"/>
      <c r="B1" s="381"/>
      <c r="C1" s="381"/>
      <c r="D1" s="109"/>
      <c r="E1" s="109"/>
      <c r="F1" s="109"/>
      <c r="G1" s="109"/>
      <c r="H1" s="109"/>
      <c r="I1" s="213"/>
      <c r="J1" s="214"/>
      <c r="K1" s="214"/>
      <c r="L1" s="223"/>
      <c r="M1" s="223"/>
      <c r="N1" s="384" t="s">
        <v>378</v>
      </c>
      <c r="O1" s="385"/>
      <c r="P1" s="385"/>
      <c r="Q1" s="385"/>
      <c r="R1" s="237"/>
    </row>
    <row r="2" spans="1:18" ht="39" customHeight="1">
      <c r="A2" s="380" t="s">
        <v>379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235"/>
    </row>
    <row r="3" spans="1:18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82"/>
      <c r="N3" s="382"/>
      <c r="O3" s="382"/>
      <c r="P3" s="382"/>
      <c r="Q3" s="383"/>
      <c r="R3" s="236"/>
    </row>
    <row r="4" spans="1:18" ht="12.75" customHeight="1">
      <c r="A4" s="375" t="s">
        <v>380</v>
      </c>
      <c r="B4" s="375" t="s">
        <v>205</v>
      </c>
      <c r="C4" s="375"/>
      <c r="D4" s="375" t="s">
        <v>175</v>
      </c>
      <c r="E4" s="375"/>
      <c r="F4" s="405" t="s">
        <v>381</v>
      </c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39" customHeight="1">
      <c r="A5" s="375"/>
      <c r="B5" s="375"/>
      <c r="C5" s="375"/>
      <c r="D5" s="215" t="s">
        <v>52</v>
      </c>
      <c r="E5" s="215" t="s">
        <v>382</v>
      </c>
      <c r="F5" s="215" t="s">
        <v>383</v>
      </c>
      <c r="G5" s="215">
        <v>2014</v>
      </c>
      <c r="H5" s="215">
        <v>2015</v>
      </c>
      <c r="I5" s="215">
        <v>2016</v>
      </c>
      <c r="J5" s="215">
        <v>2017</v>
      </c>
      <c r="K5" s="215">
        <v>2018</v>
      </c>
      <c r="L5" s="215">
        <v>2019</v>
      </c>
      <c r="M5" s="215">
        <v>2020</v>
      </c>
      <c r="N5" s="215">
        <v>2021</v>
      </c>
      <c r="O5" s="215">
        <v>2022</v>
      </c>
      <c r="P5" s="215">
        <v>2023</v>
      </c>
      <c r="Q5" s="215">
        <v>2024</v>
      </c>
      <c r="R5" s="215">
        <v>2025</v>
      </c>
    </row>
    <row r="6" spans="1:18" ht="12.75">
      <c r="A6" s="220">
        <v>1</v>
      </c>
      <c r="B6" s="220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  <c r="H6" s="220">
        <v>8</v>
      </c>
      <c r="I6" s="220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  <c r="R6" s="221">
        <v>18</v>
      </c>
    </row>
    <row r="7" spans="1:18" ht="12.75">
      <c r="A7" s="398" t="s">
        <v>201</v>
      </c>
      <c r="B7" s="386" t="s">
        <v>384</v>
      </c>
      <c r="C7" s="206" t="s">
        <v>262</v>
      </c>
      <c r="D7" s="395"/>
      <c r="E7" s="395"/>
      <c r="F7" s="222">
        <f>SUM(G7:R7)</f>
        <v>2337767.0088587883</v>
      </c>
      <c r="G7" s="222">
        <f aca="true" t="shared" si="0" ref="G7:N7">SUM(G8:G13)</f>
        <v>80218.04276</v>
      </c>
      <c r="H7" s="222">
        <f t="shared" si="0"/>
        <v>221665.84686000002</v>
      </c>
      <c r="I7" s="222">
        <f t="shared" si="0"/>
        <v>143907.62839</v>
      </c>
      <c r="J7" s="222">
        <f t="shared" si="0"/>
        <v>97641.79331000001</v>
      </c>
      <c r="K7" s="222">
        <f t="shared" si="0"/>
        <v>362817.66842</v>
      </c>
      <c r="L7" s="222">
        <f t="shared" si="0"/>
        <v>456495.48890878784</v>
      </c>
      <c r="M7" s="216">
        <f t="shared" si="0"/>
        <v>260337.98621</v>
      </c>
      <c r="N7" s="216">
        <f t="shared" si="0"/>
        <v>217301.37316000002</v>
      </c>
      <c r="O7" s="216">
        <f>SUM(O8:O13)</f>
        <v>175295.68084</v>
      </c>
      <c r="P7" s="216">
        <f>SUM(P8:P13)</f>
        <v>143146.99</v>
      </c>
      <c r="Q7" s="216">
        <f>SUM(Q8:Q13)</f>
        <v>88755.59999999999</v>
      </c>
      <c r="R7" s="216">
        <f>SUM(R8:R13)</f>
        <v>90182.91</v>
      </c>
    </row>
    <row r="8" spans="1:18" ht="12.75">
      <c r="A8" s="399"/>
      <c r="B8" s="386"/>
      <c r="C8" s="206" t="s">
        <v>196</v>
      </c>
      <c r="D8" s="395"/>
      <c r="E8" s="395"/>
      <c r="F8" s="216">
        <f>F19+F65</f>
        <v>0</v>
      </c>
      <c r="G8" s="216">
        <f aca="true" t="shared" si="1" ref="G8:Q13">G19+G65</f>
        <v>0</v>
      </c>
      <c r="H8" s="216">
        <f t="shared" si="1"/>
        <v>0</v>
      </c>
      <c r="I8" s="216">
        <f t="shared" si="1"/>
        <v>0</v>
      </c>
      <c r="J8" s="216">
        <f t="shared" si="1"/>
        <v>0</v>
      </c>
      <c r="K8" s="216">
        <f t="shared" si="1"/>
        <v>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0</v>
      </c>
      <c r="P8" s="216">
        <f t="shared" si="1"/>
        <v>0</v>
      </c>
      <c r="Q8" s="216">
        <f t="shared" si="1"/>
        <v>0</v>
      </c>
      <c r="R8" s="216">
        <v>0</v>
      </c>
    </row>
    <row r="9" spans="1:18" ht="12.75">
      <c r="A9" s="399"/>
      <c r="B9" s="386"/>
      <c r="C9" s="206" t="s">
        <v>197</v>
      </c>
      <c r="D9" s="395"/>
      <c r="E9" s="395"/>
      <c r="F9" s="216">
        <f>F20+F66</f>
        <v>2322073.10793</v>
      </c>
      <c r="G9" s="216">
        <f t="shared" si="1"/>
        <v>79883.84352</v>
      </c>
      <c r="H9" s="216">
        <f t="shared" si="1"/>
        <v>220042.88591</v>
      </c>
      <c r="I9" s="216">
        <f t="shared" si="1"/>
        <v>142813.52351</v>
      </c>
      <c r="J9" s="216">
        <f t="shared" si="1"/>
        <v>97169.57326</v>
      </c>
      <c r="K9" s="216">
        <f t="shared" si="1"/>
        <v>359738.30582</v>
      </c>
      <c r="L9" s="216">
        <f t="shared" si="1"/>
        <v>452479.73215999996</v>
      </c>
      <c r="M9" s="216">
        <f t="shared" si="1"/>
        <v>258336.06361</v>
      </c>
      <c r="N9" s="216">
        <f t="shared" si="1"/>
        <v>215941.55129</v>
      </c>
      <c r="O9" s="216">
        <f t="shared" si="1"/>
        <v>174138.32885</v>
      </c>
      <c r="P9" s="216">
        <f t="shared" si="1"/>
        <v>142590.78999999998</v>
      </c>
      <c r="Q9" s="216">
        <f>Q20+Q66</f>
        <v>88755.59999999999</v>
      </c>
      <c r="R9" s="216">
        <v>90182.91</v>
      </c>
    </row>
    <row r="10" spans="1:18" ht="12.75">
      <c r="A10" s="399"/>
      <c r="B10" s="386"/>
      <c r="C10" s="206" t="s">
        <v>198</v>
      </c>
      <c r="D10" s="395"/>
      <c r="E10" s="395"/>
      <c r="F10" s="216">
        <f>F21+F67</f>
        <v>15693.900928787878</v>
      </c>
      <c r="G10" s="216">
        <f t="shared" si="1"/>
        <v>334.19924000000003</v>
      </c>
      <c r="H10" s="216">
        <f t="shared" si="1"/>
        <v>1622.96095</v>
      </c>
      <c r="I10" s="216">
        <f t="shared" si="1"/>
        <v>1094.10488</v>
      </c>
      <c r="J10" s="216">
        <f t="shared" si="1"/>
        <v>472.22005</v>
      </c>
      <c r="K10" s="216">
        <f t="shared" si="1"/>
        <v>3079.3626000000004</v>
      </c>
      <c r="L10" s="216">
        <f t="shared" si="1"/>
        <v>4015.7567487878787</v>
      </c>
      <c r="M10" s="216">
        <f t="shared" si="1"/>
        <v>2001.9226</v>
      </c>
      <c r="N10" s="216">
        <f t="shared" si="1"/>
        <v>1359.82187</v>
      </c>
      <c r="O10" s="216">
        <f t="shared" si="1"/>
        <v>1157.35199</v>
      </c>
      <c r="P10" s="216">
        <f t="shared" si="1"/>
        <v>556.2</v>
      </c>
      <c r="Q10" s="216">
        <f>Q21+Q67</f>
        <v>0</v>
      </c>
      <c r="R10" s="216">
        <v>0</v>
      </c>
    </row>
    <row r="11" spans="1:18" ht="12.75">
      <c r="A11" s="399"/>
      <c r="B11" s="386"/>
      <c r="C11" s="206" t="s">
        <v>194</v>
      </c>
      <c r="D11" s="395"/>
      <c r="E11" s="395"/>
      <c r="F11" s="216">
        <f aca="true" t="shared" si="2" ref="F11:N13">F22+F68</f>
        <v>0</v>
      </c>
      <c r="G11" s="216">
        <f t="shared" si="2"/>
        <v>0</v>
      </c>
      <c r="H11" s="216">
        <f t="shared" si="2"/>
        <v>0</v>
      </c>
      <c r="I11" s="216">
        <f t="shared" si="2"/>
        <v>0</v>
      </c>
      <c r="J11" s="216">
        <f t="shared" si="2"/>
        <v>0</v>
      </c>
      <c r="K11" s="216">
        <f t="shared" si="2"/>
        <v>0</v>
      </c>
      <c r="L11" s="216">
        <f t="shared" si="2"/>
        <v>0</v>
      </c>
      <c r="M11" s="216">
        <f t="shared" si="2"/>
        <v>0</v>
      </c>
      <c r="N11" s="216">
        <f t="shared" si="2"/>
        <v>0</v>
      </c>
      <c r="O11" s="216">
        <f t="shared" si="1"/>
        <v>0</v>
      </c>
      <c r="P11" s="216">
        <f t="shared" si="1"/>
        <v>0</v>
      </c>
      <c r="Q11" s="216">
        <f t="shared" si="1"/>
        <v>0</v>
      </c>
      <c r="R11" s="216">
        <v>0</v>
      </c>
    </row>
    <row r="12" spans="1:18" ht="12.75">
      <c r="A12" s="399"/>
      <c r="B12" s="386"/>
      <c r="C12" s="206" t="s">
        <v>203</v>
      </c>
      <c r="D12" s="395"/>
      <c r="E12" s="395"/>
      <c r="F12" s="216">
        <f t="shared" si="2"/>
        <v>0</v>
      </c>
      <c r="G12" s="216">
        <f t="shared" si="2"/>
        <v>0</v>
      </c>
      <c r="H12" s="216">
        <f t="shared" si="2"/>
        <v>0</v>
      </c>
      <c r="I12" s="216">
        <f t="shared" si="2"/>
        <v>0</v>
      </c>
      <c r="J12" s="216">
        <f t="shared" si="2"/>
        <v>0</v>
      </c>
      <c r="K12" s="216">
        <f t="shared" si="2"/>
        <v>0</v>
      </c>
      <c r="L12" s="216">
        <f t="shared" si="2"/>
        <v>0</v>
      </c>
      <c r="M12" s="216">
        <f t="shared" si="2"/>
        <v>0</v>
      </c>
      <c r="N12" s="216">
        <f t="shared" si="2"/>
        <v>0</v>
      </c>
      <c r="O12" s="216">
        <f t="shared" si="1"/>
        <v>0</v>
      </c>
      <c r="P12" s="216">
        <f t="shared" si="1"/>
        <v>0</v>
      </c>
      <c r="Q12" s="216">
        <f t="shared" si="1"/>
        <v>0</v>
      </c>
      <c r="R12" s="216">
        <v>0</v>
      </c>
    </row>
    <row r="13" spans="1:18" ht="25.5">
      <c r="A13" s="400"/>
      <c r="B13" s="386"/>
      <c r="C13" s="206" t="s">
        <v>385</v>
      </c>
      <c r="D13" s="395"/>
      <c r="E13" s="395"/>
      <c r="F13" s="216">
        <f t="shared" si="2"/>
        <v>0</v>
      </c>
      <c r="G13" s="216">
        <f t="shared" si="2"/>
        <v>0</v>
      </c>
      <c r="H13" s="216">
        <f t="shared" si="2"/>
        <v>0</v>
      </c>
      <c r="I13" s="216">
        <f t="shared" si="2"/>
        <v>0</v>
      </c>
      <c r="J13" s="216">
        <f t="shared" si="2"/>
        <v>0</v>
      </c>
      <c r="K13" s="216">
        <f t="shared" si="2"/>
        <v>0</v>
      </c>
      <c r="L13" s="216">
        <f t="shared" si="2"/>
        <v>0</v>
      </c>
      <c r="M13" s="216">
        <f t="shared" si="2"/>
        <v>0</v>
      </c>
      <c r="N13" s="216">
        <f t="shared" si="2"/>
        <v>0</v>
      </c>
      <c r="O13" s="216">
        <f t="shared" si="1"/>
        <v>0</v>
      </c>
      <c r="P13" s="216">
        <f t="shared" si="1"/>
        <v>0</v>
      </c>
      <c r="Q13" s="216">
        <f t="shared" si="1"/>
        <v>0</v>
      </c>
      <c r="R13" s="216">
        <v>0</v>
      </c>
    </row>
    <row r="14" spans="1:18" ht="12.75">
      <c r="A14" s="202" t="s">
        <v>224</v>
      </c>
      <c r="B14" s="391" t="s">
        <v>386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3"/>
    </row>
    <row r="15" spans="1:18" ht="12.75" customHeight="1">
      <c r="A15" s="226" t="s">
        <v>2</v>
      </c>
      <c r="B15" s="388" t="s">
        <v>387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0"/>
    </row>
    <row r="16" spans="1:18" ht="12.75">
      <c r="A16" s="219" t="s">
        <v>3</v>
      </c>
      <c r="B16" s="391" t="s">
        <v>293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3"/>
    </row>
    <row r="17" spans="1:18" ht="12.75" customHeight="1">
      <c r="A17" s="226" t="s">
        <v>4</v>
      </c>
      <c r="B17" s="388" t="s">
        <v>388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90"/>
    </row>
    <row r="18" spans="1:18" ht="12.75">
      <c r="A18" s="397" t="s">
        <v>5</v>
      </c>
      <c r="B18" s="386" t="s">
        <v>389</v>
      </c>
      <c r="C18" s="206" t="s">
        <v>262</v>
      </c>
      <c r="D18" s="395" t="s">
        <v>0</v>
      </c>
      <c r="E18" s="395" t="s">
        <v>390</v>
      </c>
      <c r="F18" s="222">
        <f>SUM(G18:Q18)</f>
        <v>1566330.096058788</v>
      </c>
      <c r="G18" s="222">
        <f>SUM(G19:G24)</f>
        <v>33415.08976</v>
      </c>
      <c r="H18" s="222">
        <f aca="true" t="shared" si="3" ref="H18:N18">SUM(H19:H24)</f>
        <v>176470.66186000002</v>
      </c>
      <c r="I18" s="222">
        <f t="shared" si="3"/>
        <v>92205.86839</v>
      </c>
      <c r="J18" s="222">
        <f t="shared" si="3"/>
        <v>47222.00531000001</v>
      </c>
      <c r="K18" s="222">
        <f t="shared" si="3"/>
        <v>307936.22242</v>
      </c>
      <c r="L18" s="222">
        <f t="shared" si="3"/>
        <v>401544.66087878786</v>
      </c>
      <c r="M18" s="222">
        <f t="shared" si="3"/>
        <v>200198.2001</v>
      </c>
      <c r="N18" s="216">
        <f t="shared" si="3"/>
        <v>135982.18751000002</v>
      </c>
      <c r="O18" s="216">
        <f>SUM(O19:O24)</f>
        <v>115735.19983</v>
      </c>
      <c r="P18" s="216">
        <f>SUM(P19:P24)</f>
        <v>55620</v>
      </c>
      <c r="Q18" s="216">
        <f>SUM(Q19:Q24)</f>
        <v>0</v>
      </c>
      <c r="R18" s="216">
        <f>SUM(R19:R24)</f>
        <v>0</v>
      </c>
    </row>
    <row r="19" spans="1:18" ht="12.75">
      <c r="A19" s="397"/>
      <c r="B19" s="386"/>
      <c r="C19" s="206" t="s">
        <v>196</v>
      </c>
      <c r="D19" s="395"/>
      <c r="E19" s="395"/>
      <c r="F19" s="222">
        <f aca="true" t="shared" si="4" ref="F19:F24">SUM(G19:P19)</f>
        <v>0</v>
      </c>
      <c r="G19" s="222">
        <f>G26+G33+G47+G40</f>
        <v>0</v>
      </c>
      <c r="H19" s="222">
        <f>H26+H33+H47</f>
        <v>0</v>
      </c>
      <c r="I19" s="222">
        <f>I26+I33+I47</f>
        <v>0</v>
      </c>
      <c r="J19" s="222">
        <f>J26+J33+J47</f>
        <v>0</v>
      </c>
      <c r="K19" s="222">
        <f>K26+K33+K47</f>
        <v>0</v>
      </c>
      <c r="L19" s="222">
        <f aca="true" t="shared" si="5" ref="L19:Q19">L26+L33+L47+L40</f>
        <v>0</v>
      </c>
      <c r="M19" s="222">
        <f t="shared" si="5"/>
        <v>0</v>
      </c>
      <c r="N19" s="216">
        <f t="shared" si="5"/>
        <v>0</v>
      </c>
      <c r="O19" s="216">
        <f t="shared" si="5"/>
        <v>0</v>
      </c>
      <c r="P19" s="216">
        <f t="shared" si="5"/>
        <v>0</v>
      </c>
      <c r="Q19" s="216">
        <f t="shared" si="5"/>
        <v>0</v>
      </c>
      <c r="R19" s="216">
        <v>0</v>
      </c>
    </row>
    <row r="20" spans="1:18" ht="12.75">
      <c r="A20" s="397"/>
      <c r="B20" s="386"/>
      <c r="C20" s="206" t="s">
        <v>197</v>
      </c>
      <c r="D20" s="395"/>
      <c r="E20" s="395"/>
      <c r="F20" s="216">
        <f>SUM(G20:Q20)</f>
        <v>1550636.1951300001</v>
      </c>
      <c r="G20" s="222">
        <f>G27+G34+G48</f>
        <v>33080.89052</v>
      </c>
      <c r="H20" s="222">
        <f>H27+H41+H34+H48</f>
        <v>174847.70091</v>
      </c>
      <c r="I20" s="222">
        <f aca="true" t="shared" si="6" ref="I20:L21">I27+I34+I41+I48</f>
        <v>91111.76351</v>
      </c>
      <c r="J20" s="222">
        <f t="shared" si="6"/>
        <v>46749.785260000004</v>
      </c>
      <c r="K20" s="222">
        <f t="shared" si="6"/>
        <v>304856.85982</v>
      </c>
      <c r="L20" s="222">
        <f t="shared" si="6"/>
        <v>397528.90413</v>
      </c>
      <c r="M20" s="222">
        <f>M27+M34+M41+M48</f>
        <v>198196.2775</v>
      </c>
      <c r="N20" s="216">
        <f>N27+N34+N41+N48</f>
        <v>134622.36564</v>
      </c>
      <c r="O20" s="216">
        <f aca="true" t="shared" si="7" ref="O20:Q24">O27+O34+O48+O41</f>
        <v>114577.84784</v>
      </c>
      <c r="P20" s="216">
        <f t="shared" si="7"/>
        <v>55063.8</v>
      </c>
      <c r="Q20" s="216">
        <f t="shared" si="7"/>
        <v>0</v>
      </c>
      <c r="R20" s="216">
        <v>0</v>
      </c>
    </row>
    <row r="21" spans="1:18" ht="12.75">
      <c r="A21" s="397"/>
      <c r="B21" s="386"/>
      <c r="C21" s="206" t="s">
        <v>198</v>
      </c>
      <c r="D21" s="395"/>
      <c r="E21" s="395"/>
      <c r="F21" s="216">
        <f>SUM(G21:Q21)</f>
        <v>15693.900928787878</v>
      </c>
      <c r="G21" s="222">
        <f>G28+G35+G49</f>
        <v>334.19924000000003</v>
      </c>
      <c r="H21" s="222">
        <f>H28+H35+H42+H49</f>
        <v>1622.96095</v>
      </c>
      <c r="I21" s="222">
        <f t="shared" si="6"/>
        <v>1094.10488</v>
      </c>
      <c r="J21" s="222">
        <f t="shared" si="6"/>
        <v>472.22005</v>
      </c>
      <c r="K21" s="222">
        <f t="shared" si="6"/>
        <v>3079.3626000000004</v>
      </c>
      <c r="L21" s="222">
        <f t="shared" si="6"/>
        <v>4015.7567487878787</v>
      </c>
      <c r="M21" s="222">
        <f>M28+M35+M42+M49</f>
        <v>2001.9226</v>
      </c>
      <c r="N21" s="216">
        <f>N28+N35+N42+N49</f>
        <v>1359.82187</v>
      </c>
      <c r="O21" s="216">
        <f t="shared" si="7"/>
        <v>1157.35199</v>
      </c>
      <c r="P21" s="216">
        <f>P28</f>
        <v>556.2</v>
      </c>
      <c r="Q21" s="216">
        <v>0</v>
      </c>
      <c r="R21" s="216">
        <v>0</v>
      </c>
    </row>
    <row r="22" spans="1:18" ht="12.75">
      <c r="A22" s="397"/>
      <c r="B22" s="386"/>
      <c r="C22" s="206" t="s">
        <v>194</v>
      </c>
      <c r="D22" s="395"/>
      <c r="E22" s="395"/>
      <c r="F22" s="222">
        <f t="shared" si="4"/>
        <v>0</v>
      </c>
      <c r="G22" s="222">
        <v>0</v>
      </c>
      <c r="H22" s="222">
        <f aca="true" t="shared" si="8" ref="H22:J24">H29+H36+H50</f>
        <v>0</v>
      </c>
      <c r="I22" s="222">
        <f t="shared" si="8"/>
        <v>0</v>
      </c>
      <c r="J22" s="222">
        <f t="shared" si="8"/>
        <v>0</v>
      </c>
      <c r="K22" s="222">
        <f>K29+K36+K50</f>
        <v>0</v>
      </c>
      <c r="L22" s="222">
        <f>L29+L36+L50+L43</f>
        <v>0</v>
      </c>
      <c r="M22" s="222">
        <f aca="true" t="shared" si="9" ref="M22:N24">M29+M36+M50+M43</f>
        <v>0</v>
      </c>
      <c r="N22" s="216">
        <f t="shared" si="9"/>
        <v>0</v>
      </c>
      <c r="O22" s="216">
        <f t="shared" si="7"/>
        <v>0</v>
      </c>
      <c r="P22" s="216">
        <f t="shared" si="7"/>
        <v>0</v>
      </c>
      <c r="Q22" s="216">
        <f t="shared" si="7"/>
        <v>0</v>
      </c>
      <c r="R22" s="216">
        <v>0</v>
      </c>
    </row>
    <row r="23" spans="1:18" ht="12.75">
      <c r="A23" s="397"/>
      <c r="B23" s="386"/>
      <c r="C23" s="206" t="s">
        <v>203</v>
      </c>
      <c r="D23" s="395"/>
      <c r="E23" s="395"/>
      <c r="F23" s="222">
        <f t="shared" si="4"/>
        <v>0</v>
      </c>
      <c r="G23" s="222">
        <f>G30+G37+G51</f>
        <v>0</v>
      </c>
      <c r="H23" s="222">
        <f t="shared" si="8"/>
        <v>0</v>
      </c>
      <c r="I23" s="222">
        <f t="shared" si="8"/>
        <v>0</v>
      </c>
      <c r="J23" s="222">
        <f t="shared" si="8"/>
        <v>0</v>
      </c>
      <c r="K23" s="222">
        <f>K30+K37+K51</f>
        <v>0</v>
      </c>
      <c r="L23" s="222">
        <f>L30+L37+L51+L44</f>
        <v>0</v>
      </c>
      <c r="M23" s="222">
        <f t="shared" si="9"/>
        <v>0</v>
      </c>
      <c r="N23" s="216">
        <f t="shared" si="9"/>
        <v>0</v>
      </c>
      <c r="O23" s="216">
        <f t="shared" si="7"/>
        <v>0</v>
      </c>
      <c r="P23" s="216">
        <f t="shared" si="7"/>
        <v>0</v>
      </c>
      <c r="Q23" s="216">
        <f t="shared" si="7"/>
        <v>0</v>
      </c>
      <c r="R23" s="216">
        <v>0</v>
      </c>
    </row>
    <row r="24" spans="1:18" ht="25.5">
      <c r="A24" s="397"/>
      <c r="B24" s="386"/>
      <c r="C24" s="206" t="s">
        <v>391</v>
      </c>
      <c r="D24" s="395"/>
      <c r="E24" s="395"/>
      <c r="F24" s="222">
        <f t="shared" si="4"/>
        <v>0</v>
      </c>
      <c r="G24" s="222">
        <f>G31+G38+G52</f>
        <v>0</v>
      </c>
      <c r="H24" s="222">
        <f t="shared" si="8"/>
        <v>0</v>
      </c>
      <c r="I24" s="222">
        <f t="shared" si="8"/>
        <v>0</v>
      </c>
      <c r="J24" s="222">
        <f t="shared" si="8"/>
        <v>0</v>
      </c>
      <c r="K24" s="222">
        <f>K31+K38+K52</f>
        <v>0</v>
      </c>
      <c r="L24" s="222">
        <f>L31+L38+L52+L45</f>
        <v>0</v>
      </c>
      <c r="M24" s="222">
        <f t="shared" si="9"/>
        <v>0</v>
      </c>
      <c r="N24" s="216">
        <f t="shared" si="9"/>
        <v>0</v>
      </c>
      <c r="O24" s="216">
        <f t="shared" si="7"/>
        <v>0</v>
      </c>
      <c r="P24" s="216">
        <f t="shared" si="7"/>
        <v>0</v>
      </c>
      <c r="Q24" s="216">
        <f t="shared" si="7"/>
        <v>0</v>
      </c>
      <c r="R24" s="216">
        <v>0</v>
      </c>
    </row>
    <row r="25" spans="1:18" ht="12.75">
      <c r="A25" s="387" t="s">
        <v>6</v>
      </c>
      <c r="B25" s="396" t="s">
        <v>392</v>
      </c>
      <c r="C25" s="206" t="s">
        <v>262</v>
      </c>
      <c r="D25" s="395" t="s">
        <v>0</v>
      </c>
      <c r="E25" s="395" t="s">
        <v>390</v>
      </c>
      <c r="F25" s="222">
        <f>SUM(G25:Q25)</f>
        <v>1025623.5015847476</v>
      </c>
      <c r="G25" s="222">
        <f aca="true" t="shared" si="10" ref="G25:L25">SUM(G26:G31)</f>
        <v>2162.675</v>
      </c>
      <c r="H25" s="222">
        <f t="shared" si="10"/>
        <v>176470.66186000002</v>
      </c>
      <c r="I25" s="222">
        <f t="shared" si="10"/>
        <v>89894.23203</v>
      </c>
      <c r="J25" s="222">
        <f t="shared" si="10"/>
        <v>46612.00531</v>
      </c>
      <c r="K25" s="222">
        <f t="shared" si="10"/>
        <v>184203.96957</v>
      </c>
      <c r="L25" s="222">
        <f t="shared" si="10"/>
        <v>215567.57047474748</v>
      </c>
      <c r="M25" s="222">
        <v>3375</v>
      </c>
      <c r="N25" s="216">
        <f>SUM(N26:N31)</f>
        <v>135982.18751000002</v>
      </c>
      <c r="O25" s="216">
        <f>SUM(O26:O31)</f>
        <v>115735.19983</v>
      </c>
      <c r="P25" s="216">
        <f>SUM(P26:P31)</f>
        <v>55620</v>
      </c>
      <c r="Q25" s="216">
        <f>SUM(Q26:Q31)</f>
        <v>0</v>
      </c>
      <c r="R25" s="216">
        <f>SUM(R26:R31)</f>
        <v>0</v>
      </c>
    </row>
    <row r="26" spans="1:18" ht="12.75">
      <c r="A26" s="387"/>
      <c r="B26" s="396"/>
      <c r="C26" s="206" t="s">
        <v>196</v>
      </c>
      <c r="D26" s="395"/>
      <c r="E26" s="395"/>
      <c r="F26" s="222">
        <f aca="true" t="shared" si="11" ref="F26:F31">SUM(G26:P26)</f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16">
        <v>0</v>
      </c>
      <c r="O26" s="216">
        <v>0</v>
      </c>
      <c r="P26" s="216">
        <v>0</v>
      </c>
      <c r="Q26" s="216">
        <v>0</v>
      </c>
      <c r="R26" s="216">
        <v>0</v>
      </c>
    </row>
    <row r="27" spans="1:18" ht="12.75">
      <c r="A27" s="387"/>
      <c r="B27" s="396"/>
      <c r="C27" s="206" t="s">
        <v>197</v>
      </c>
      <c r="D27" s="395"/>
      <c r="E27" s="395"/>
      <c r="F27" s="222">
        <f>SUM(G27:Q27)</f>
        <v>1015336.91772</v>
      </c>
      <c r="G27" s="222">
        <v>2141</v>
      </c>
      <c r="H27" s="222">
        <v>174847.70091</v>
      </c>
      <c r="I27" s="222">
        <v>88823.24351</v>
      </c>
      <c r="J27" s="222">
        <v>46145.88526</v>
      </c>
      <c r="K27" s="222">
        <v>182361.92979</v>
      </c>
      <c r="L27" s="222">
        <v>213411.89477</v>
      </c>
      <c r="M27" s="222">
        <v>3341.25</v>
      </c>
      <c r="N27" s="216">
        <v>134622.36564</v>
      </c>
      <c r="O27" s="216">
        <v>114577.84784</v>
      </c>
      <c r="P27" s="216">
        <v>55063.8</v>
      </c>
      <c r="Q27" s="216">
        <v>0</v>
      </c>
      <c r="R27" s="216">
        <v>0</v>
      </c>
    </row>
    <row r="28" spans="1:18" ht="12.75">
      <c r="A28" s="387"/>
      <c r="B28" s="396"/>
      <c r="C28" s="206" t="s">
        <v>198</v>
      </c>
      <c r="D28" s="395"/>
      <c r="E28" s="395"/>
      <c r="F28" s="222">
        <f>SUM(G28:Q28)</f>
        <v>10286.583864747474</v>
      </c>
      <c r="G28" s="222">
        <v>21.675</v>
      </c>
      <c r="H28" s="222">
        <v>1622.96095</v>
      </c>
      <c r="I28" s="222">
        <v>1070.98852</v>
      </c>
      <c r="J28" s="222">
        <v>466.12005</v>
      </c>
      <c r="K28" s="222">
        <v>1842.03978</v>
      </c>
      <c r="L28" s="222">
        <f>L27/99</f>
        <v>2155.675704747475</v>
      </c>
      <c r="M28" s="222">
        <v>33.75</v>
      </c>
      <c r="N28" s="216">
        <v>1359.82187</v>
      </c>
      <c r="O28" s="216">
        <v>1157.35199</v>
      </c>
      <c r="P28" s="216">
        <v>556.2</v>
      </c>
      <c r="Q28" s="216">
        <v>0</v>
      </c>
      <c r="R28" s="216">
        <v>0</v>
      </c>
    </row>
    <row r="29" spans="1:18" ht="12.75">
      <c r="A29" s="387"/>
      <c r="B29" s="396"/>
      <c r="C29" s="206" t="s">
        <v>194</v>
      </c>
      <c r="D29" s="395"/>
      <c r="E29" s="395"/>
      <c r="F29" s="222">
        <f t="shared" si="11"/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</row>
    <row r="30" spans="1:18" ht="12.75">
      <c r="A30" s="387"/>
      <c r="B30" s="396"/>
      <c r="C30" s="206" t="s">
        <v>203</v>
      </c>
      <c r="D30" s="395"/>
      <c r="E30" s="395"/>
      <c r="F30" s="222">
        <f t="shared" si="11"/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</row>
    <row r="31" spans="1:18" ht="25.5">
      <c r="A31" s="387"/>
      <c r="B31" s="396"/>
      <c r="C31" s="206" t="s">
        <v>391</v>
      </c>
      <c r="D31" s="395"/>
      <c r="E31" s="395"/>
      <c r="F31" s="222">
        <f t="shared" si="11"/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</row>
    <row r="32" spans="1:18" ht="12.75">
      <c r="A32" s="387" t="s">
        <v>7</v>
      </c>
      <c r="B32" s="396" t="s">
        <v>393</v>
      </c>
      <c r="C32" s="206" t="s">
        <v>262</v>
      </c>
      <c r="D32" s="395" t="s">
        <v>0</v>
      </c>
      <c r="E32" s="395" t="s">
        <v>390</v>
      </c>
      <c r="F32" s="222">
        <f>SUM(F33:F38)</f>
        <v>493494.0625440404</v>
      </c>
      <c r="G32" s="222">
        <f aca="true" t="shared" si="12" ref="G32:M32">SUM(G33:G38)</f>
        <v>0</v>
      </c>
      <c r="H32" s="222">
        <f t="shared" si="12"/>
        <v>0</v>
      </c>
      <c r="I32" s="222">
        <f t="shared" si="12"/>
        <v>0</v>
      </c>
      <c r="J32" s="222">
        <f t="shared" si="12"/>
        <v>0</v>
      </c>
      <c r="K32" s="222">
        <f t="shared" si="12"/>
        <v>120928.38204</v>
      </c>
      <c r="L32" s="222">
        <f t="shared" si="12"/>
        <v>182906.7074040404</v>
      </c>
      <c r="M32" s="222">
        <f t="shared" si="12"/>
        <v>189658.9731</v>
      </c>
      <c r="N32" s="216">
        <f>SUM(N33:N38)</f>
        <v>0</v>
      </c>
      <c r="O32" s="216">
        <f>SUM(O33:O38)</f>
        <v>0</v>
      </c>
      <c r="P32" s="216">
        <f>SUM(P33:P38)</f>
        <v>0</v>
      </c>
      <c r="Q32" s="216">
        <f>SUM(Q33:Q38)</f>
        <v>0</v>
      </c>
      <c r="R32" s="216">
        <f>SUM(R33:R38)</f>
        <v>0</v>
      </c>
    </row>
    <row r="33" spans="1:18" ht="12.75">
      <c r="A33" s="387"/>
      <c r="B33" s="396"/>
      <c r="C33" s="206" t="s">
        <v>196</v>
      </c>
      <c r="D33" s="395"/>
      <c r="E33" s="395"/>
      <c r="F33" s="222">
        <f aca="true" t="shared" si="13" ref="F33:F38">SUM(G33:P33)</f>
        <v>0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16">
        <v>0</v>
      </c>
      <c r="O33" s="216">
        <v>0</v>
      </c>
      <c r="P33" s="216">
        <v>0</v>
      </c>
      <c r="Q33" s="216">
        <v>0</v>
      </c>
      <c r="R33" s="216">
        <v>0</v>
      </c>
    </row>
    <row r="34" spans="1:18" ht="12.75">
      <c r="A34" s="387"/>
      <c r="B34" s="396"/>
      <c r="C34" s="206" t="s">
        <v>197</v>
      </c>
      <c r="D34" s="395"/>
      <c r="E34" s="395"/>
      <c r="F34" s="222">
        <f t="shared" si="13"/>
        <v>488559.18132</v>
      </c>
      <c r="G34" s="222">
        <v>0</v>
      </c>
      <c r="H34" s="222">
        <v>0</v>
      </c>
      <c r="I34" s="222">
        <v>0</v>
      </c>
      <c r="J34" s="222">
        <v>0</v>
      </c>
      <c r="K34" s="222">
        <v>119719.09822</v>
      </c>
      <c r="L34" s="222">
        <v>181077.64033</v>
      </c>
      <c r="M34" s="222">
        <v>187762.44277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</row>
    <row r="35" spans="1:18" ht="12.75">
      <c r="A35" s="387"/>
      <c r="B35" s="396"/>
      <c r="C35" s="206" t="s">
        <v>198</v>
      </c>
      <c r="D35" s="395"/>
      <c r="E35" s="395"/>
      <c r="F35" s="222">
        <f t="shared" si="13"/>
        <v>4934.881224040404</v>
      </c>
      <c r="G35" s="222">
        <v>0</v>
      </c>
      <c r="H35" s="222">
        <v>0</v>
      </c>
      <c r="I35" s="222">
        <v>0</v>
      </c>
      <c r="J35" s="222">
        <v>0</v>
      </c>
      <c r="K35" s="222">
        <v>1209.28382</v>
      </c>
      <c r="L35" s="222">
        <f>L34/99</f>
        <v>1829.067074040404</v>
      </c>
      <c r="M35" s="222">
        <v>1896.53033</v>
      </c>
      <c r="N35" s="216">
        <v>0</v>
      </c>
      <c r="O35" s="216">
        <v>0</v>
      </c>
      <c r="P35" s="216">
        <v>0</v>
      </c>
      <c r="Q35" s="216">
        <v>0</v>
      </c>
      <c r="R35" s="216">
        <v>0</v>
      </c>
    </row>
    <row r="36" spans="1:18" ht="12.75">
      <c r="A36" s="387"/>
      <c r="B36" s="396"/>
      <c r="C36" s="206" t="s">
        <v>194</v>
      </c>
      <c r="D36" s="395"/>
      <c r="E36" s="395"/>
      <c r="F36" s="216">
        <f t="shared" si="13"/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0</v>
      </c>
    </row>
    <row r="37" spans="1:18" ht="12.75">
      <c r="A37" s="387"/>
      <c r="B37" s="396"/>
      <c r="C37" s="206" t="s">
        <v>203</v>
      </c>
      <c r="D37" s="395"/>
      <c r="E37" s="395"/>
      <c r="F37" s="216">
        <f t="shared" si="13"/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  <c r="R37" s="216">
        <v>0</v>
      </c>
    </row>
    <row r="38" spans="1:18" ht="25.5">
      <c r="A38" s="387"/>
      <c r="B38" s="396"/>
      <c r="C38" s="206" t="s">
        <v>391</v>
      </c>
      <c r="D38" s="395"/>
      <c r="E38" s="395"/>
      <c r="F38" s="216">
        <f t="shared" si="13"/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216">
        <v>0</v>
      </c>
      <c r="P38" s="216">
        <v>0</v>
      </c>
      <c r="Q38" s="216">
        <v>0</v>
      </c>
      <c r="R38" s="216">
        <v>0</v>
      </c>
    </row>
    <row r="39" spans="1:18" ht="12.75">
      <c r="A39" s="394" t="s">
        <v>225</v>
      </c>
      <c r="B39" s="408" t="s">
        <v>394</v>
      </c>
      <c r="C39" s="217" t="s">
        <v>262</v>
      </c>
      <c r="D39" s="409">
        <v>812</v>
      </c>
      <c r="E39" s="395" t="s">
        <v>390</v>
      </c>
      <c r="F39" s="216">
        <f>SUM(F40:F45)</f>
        <v>15960.117169999998</v>
      </c>
      <c r="G39" s="216">
        <f aca="true" t="shared" si="14" ref="F39:M39">SUM(G40:G45)</f>
        <v>0</v>
      </c>
      <c r="H39" s="216">
        <f t="shared" si="14"/>
        <v>0</v>
      </c>
      <c r="I39" s="216">
        <f t="shared" si="14"/>
        <v>2311.63636</v>
      </c>
      <c r="J39" s="216">
        <f t="shared" si="14"/>
        <v>610</v>
      </c>
      <c r="K39" s="216">
        <f t="shared" si="14"/>
        <v>2803.8708100000003</v>
      </c>
      <c r="L39" s="216">
        <f t="shared" si="14"/>
        <v>3070.383</v>
      </c>
      <c r="M39" s="216">
        <f t="shared" si="14"/>
        <v>7164.227</v>
      </c>
      <c r="N39" s="216">
        <f>SUM(N40:N45)</f>
        <v>0</v>
      </c>
      <c r="O39" s="216">
        <f>SUM(O40:O45)</f>
        <v>0</v>
      </c>
      <c r="P39" s="216">
        <f>SUM(P40:P45)</f>
        <v>0</v>
      </c>
      <c r="Q39" s="216">
        <f>SUM(Q40:Q45)</f>
        <v>0</v>
      </c>
      <c r="R39" s="216">
        <f>SUM(R40:R45)</f>
        <v>0</v>
      </c>
    </row>
    <row r="40" spans="1:18" ht="12.75">
      <c r="A40" s="394"/>
      <c r="B40" s="408"/>
      <c r="C40" s="217" t="s">
        <v>196</v>
      </c>
      <c r="D40" s="409"/>
      <c r="E40" s="395"/>
      <c r="F40" s="216">
        <f aca="true" t="shared" si="15" ref="F40:F45">SUM(G40:P40)</f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</row>
    <row r="41" spans="1:18" ht="12.75">
      <c r="A41" s="394"/>
      <c r="B41" s="408"/>
      <c r="C41" s="217" t="s">
        <v>197</v>
      </c>
      <c r="D41" s="409"/>
      <c r="E41" s="395"/>
      <c r="F41" s="216">
        <f>SUM(G41:P41)</f>
        <v>15800.205569999998</v>
      </c>
      <c r="G41" s="216">
        <v>0</v>
      </c>
      <c r="H41" s="216">
        <v>0</v>
      </c>
      <c r="I41" s="216">
        <v>2288.52</v>
      </c>
      <c r="J41" s="216">
        <v>603.9</v>
      </c>
      <c r="K41" s="216">
        <v>2775.83181</v>
      </c>
      <c r="L41" s="216">
        <v>3039.36903</v>
      </c>
      <c r="M41" s="216">
        <v>7092.58473</v>
      </c>
      <c r="N41" s="216">
        <v>0</v>
      </c>
      <c r="O41" s="216">
        <v>0</v>
      </c>
      <c r="P41" s="216">
        <v>0</v>
      </c>
      <c r="Q41" s="216">
        <v>0</v>
      </c>
      <c r="R41" s="216">
        <v>0</v>
      </c>
    </row>
    <row r="42" spans="1:18" ht="12.75">
      <c r="A42" s="394"/>
      <c r="B42" s="408"/>
      <c r="C42" s="217" t="s">
        <v>198</v>
      </c>
      <c r="D42" s="409"/>
      <c r="E42" s="395"/>
      <c r="F42" s="216">
        <f>SUM(G42:R42)</f>
        <v>159.9116</v>
      </c>
      <c r="G42" s="216">
        <v>0</v>
      </c>
      <c r="H42" s="216">
        <v>0</v>
      </c>
      <c r="I42" s="216">
        <v>23.11636</v>
      </c>
      <c r="J42" s="216">
        <v>6.1</v>
      </c>
      <c r="K42" s="216">
        <v>28.039</v>
      </c>
      <c r="L42" s="216">
        <v>31.01397</v>
      </c>
      <c r="M42" s="216">
        <v>71.64227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</row>
    <row r="43" spans="1:18" ht="12.75">
      <c r="A43" s="394"/>
      <c r="B43" s="408"/>
      <c r="C43" s="217" t="s">
        <v>194</v>
      </c>
      <c r="D43" s="409"/>
      <c r="E43" s="395"/>
      <c r="F43" s="216">
        <f t="shared" si="15"/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  <c r="R43" s="216">
        <v>0</v>
      </c>
    </row>
    <row r="44" spans="1:18" ht="12.75">
      <c r="A44" s="394"/>
      <c r="B44" s="408"/>
      <c r="C44" s="217" t="s">
        <v>203</v>
      </c>
      <c r="D44" s="409"/>
      <c r="E44" s="395"/>
      <c r="F44" s="216">
        <f t="shared" si="15"/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</row>
    <row r="45" spans="1:18" ht="25.5">
      <c r="A45" s="394"/>
      <c r="B45" s="408"/>
      <c r="C45" s="217" t="s">
        <v>391</v>
      </c>
      <c r="D45" s="409"/>
      <c r="E45" s="395"/>
      <c r="F45" s="216">
        <f t="shared" si="15"/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216">
        <v>0</v>
      </c>
      <c r="R45" s="216">
        <v>0</v>
      </c>
    </row>
    <row r="46" spans="1:18" ht="12.75">
      <c r="A46" s="387" t="s">
        <v>395</v>
      </c>
      <c r="B46" s="396" t="s">
        <v>396</v>
      </c>
      <c r="C46" s="206" t="s">
        <v>262</v>
      </c>
      <c r="D46" s="395" t="s">
        <v>0</v>
      </c>
      <c r="E46" s="395" t="s">
        <v>390</v>
      </c>
      <c r="F46" s="216">
        <f aca="true" t="shared" si="16" ref="F46:M46">SUM(F47:F52)</f>
        <v>31252.41476</v>
      </c>
      <c r="G46" s="216">
        <f t="shared" si="16"/>
        <v>31252.41476</v>
      </c>
      <c r="H46" s="216">
        <f t="shared" si="16"/>
        <v>0</v>
      </c>
      <c r="I46" s="216">
        <f t="shared" si="16"/>
        <v>0</v>
      </c>
      <c r="J46" s="216">
        <f t="shared" si="16"/>
        <v>0</v>
      </c>
      <c r="K46" s="216">
        <f t="shared" si="16"/>
        <v>0</v>
      </c>
      <c r="L46" s="216">
        <f t="shared" si="16"/>
        <v>0</v>
      </c>
      <c r="M46" s="216">
        <f t="shared" si="16"/>
        <v>0</v>
      </c>
      <c r="N46" s="216">
        <f>SUM(N47:N52)</f>
        <v>0</v>
      </c>
      <c r="O46" s="216">
        <f>SUM(O47:O52)</f>
        <v>0</v>
      </c>
      <c r="P46" s="216">
        <f>SUM(P47:P52)</f>
        <v>0</v>
      </c>
      <c r="Q46" s="216">
        <f>SUM(Q47:Q52)</f>
        <v>0</v>
      </c>
      <c r="R46" s="216">
        <f>SUM(R47:R52)</f>
        <v>0</v>
      </c>
    </row>
    <row r="47" spans="1:18" ht="12.75">
      <c r="A47" s="387"/>
      <c r="B47" s="396"/>
      <c r="C47" s="206" t="s">
        <v>196</v>
      </c>
      <c r="D47" s="395"/>
      <c r="E47" s="395"/>
      <c r="F47" s="216">
        <f aca="true" t="shared" si="17" ref="F47:F52">SUM(G47:P47)</f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</row>
    <row r="48" spans="1:18" ht="12.75">
      <c r="A48" s="387"/>
      <c r="B48" s="396"/>
      <c r="C48" s="206" t="s">
        <v>197</v>
      </c>
      <c r="D48" s="395"/>
      <c r="E48" s="395"/>
      <c r="F48" s="216">
        <f t="shared" si="17"/>
        <v>30939.89052</v>
      </c>
      <c r="G48" s="216">
        <v>30939.89052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216">
        <v>0</v>
      </c>
      <c r="Q48" s="216">
        <v>0</v>
      </c>
      <c r="R48" s="216">
        <v>0</v>
      </c>
    </row>
    <row r="49" spans="1:18" ht="12.75">
      <c r="A49" s="387"/>
      <c r="B49" s="396"/>
      <c r="C49" s="206" t="s">
        <v>198</v>
      </c>
      <c r="D49" s="395"/>
      <c r="E49" s="395"/>
      <c r="F49" s="216">
        <f t="shared" si="17"/>
        <v>312.52424</v>
      </c>
      <c r="G49" s="216">
        <v>312.52424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</row>
    <row r="50" spans="1:18" ht="12.75">
      <c r="A50" s="387"/>
      <c r="B50" s="396"/>
      <c r="C50" s="206" t="s">
        <v>194</v>
      </c>
      <c r="D50" s="395"/>
      <c r="E50" s="395"/>
      <c r="F50" s="216">
        <f t="shared" si="17"/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</row>
    <row r="51" spans="1:18" ht="12.75">
      <c r="A51" s="387"/>
      <c r="B51" s="396"/>
      <c r="C51" s="206" t="s">
        <v>203</v>
      </c>
      <c r="D51" s="395"/>
      <c r="E51" s="395"/>
      <c r="F51" s="216">
        <f t="shared" si="17"/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</row>
    <row r="52" spans="1:18" ht="25.5">
      <c r="A52" s="387"/>
      <c r="B52" s="396"/>
      <c r="C52" s="206" t="s">
        <v>391</v>
      </c>
      <c r="D52" s="395"/>
      <c r="E52" s="395"/>
      <c r="F52" s="216">
        <f t="shared" si="17"/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16">
        <v>0</v>
      </c>
      <c r="Q52" s="216">
        <v>0</v>
      </c>
      <c r="R52" s="216">
        <v>0</v>
      </c>
    </row>
    <row r="53" spans="1:18" ht="30.75" customHeight="1">
      <c r="A53" s="218" t="s">
        <v>397</v>
      </c>
      <c r="B53" s="402" t="s">
        <v>424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4"/>
    </row>
    <row r="54" spans="1:18" ht="17.25" customHeight="1">
      <c r="A54" s="219" t="s">
        <v>398</v>
      </c>
      <c r="B54" s="391" t="s">
        <v>399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3"/>
    </row>
    <row r="55" spans="1:18" ht="42.75" customHeight="1">
      <c r="A55" s="226" t="s">
        <v>400</v>
      </c>
      <c r="B55" s="388" t="s">
        <v>401</v>
      </c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90"/>
    </row>
    <row r="56" spans="1:18" ht="18" customHeight="1">
      <c r="A56" s="215" t="s">
        <v>402</v>
      </c>
      <c r="B56" s="402" t="s">
        <v>301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4"/>
    </row>
    <row r="57" spans="1:18" ht="18" customHeight="1">
      <c r="A57" s="215" t="s">
        <v>403</v>
      </c>
      <c r="B57" s="402" t="s">
        <v>404</v>
      </c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4"/>
    </row>
    <row r="58" spans="1:18" ht="18" customHeight="1">
      <c r="A58" s="215" t="s">
        <v>405</v>
      </c>
      <c r="B58" s="402" t="s">
        <v>294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4"/>
    </row>
    <row r="59" spans="1:18" ht="18" customHeight="1">
      <c r="A59" s="215" t="s">
        <v>406</v>
      </c>
      <c r="B59" s="402" t="s">
        <v>407</v>
      </c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4"/>
    </row>
    <row r="60" spans="1:18" ht="18" customHeight="1">
      <c r="A60" s="215" t="s">
        <v>408</v>
      </c>
      <c r="B60" s="402" t="s">
        <v>295</v>
      </c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4"/>
    </row>
    <row r="61" spans="1:18" ht="18" customHeight="1">
      <c r="A61" s="215" t="s">
        <v>409</v>
      </c>
      <c r="B61" s="402" t="s">
        <v>410</v>
      </c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4"/>
    </row>
    <row r="62" spans="1:18" ht="18" customHeight="1">
      <c r="A62" s="208" t="s">
        <v>411</v>
      </c>
      <c r="B62" s="402" t="s">
        <v>296</v>
      </c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4"/>
    </row>
    <row r="63" spans="1:18" ht="18.75" customHeight="1">
      <c r="A63" s="215" t="s">
        <v>412</v>
      </c>
      <c r="B63" s="402" t="s">
        <v>413</v>
      </c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4"/>
    </row>
    <row r="64" spans="1:18" ht="12.75">
      <c r="A64" s="397" t="s">
        <v>414</v>
      </c>
      <c r="B64" s="386" t="s">
        <v>415</v>
      </c>
      <c r="C64" s="206" t="s">
        <v>262</v>
      </c>
      <c r="D64" s="395" t="s">
        <v>416</v>
      </c>
      <c r="E64" s="395" t="s">
        <v>417</v>
      </c>
      <c r="F64" s="222">
        <f>SUM(F65:F70)</f>
        <v>771436.9128</v>
      </c>
      <c r="G64" s="222">
        <f>SUM(G65:G70)</f>
        <v>46802.953</v>
      </c>
      <c r="H64" s="222">
        <f aca="true" t="shared" si="18" ref="H64:M64">SUM(H65:H70)</f>
        <v>45195.185</v>
      </c>
      <c r="I64" s="222">
        <f t="shared" si="18"/>
        <v>51701.76</v>
      </c>
      <c r="J64" s="222">
        <f t="shared" si="18"/>
        <v>50419.788</v>
      </c>
      <c r="K64" s="222">
        <f t="shared" si="18"/>
        <v>54881.446</v>
      </c>
      <c r="L64" s="222">
        <f t="shared" si="18"/>
        <v>54950.82803</v>
      </c>
      <c r="M64" s="222">
        <f t="shared" si="18"/>
        <v>60139.78611</v>
      </c>
      <c r="N64" s="216">
        <f>SUM(N65:N70)</f>
        <v>81319.18565</v>
      </c>
      <c r="O64" s="216">
        <f>SUM(O65:O70)</f>
        <v>59560.481009999996</v>
      </c>
      <c r="P64" s="216">
        <f>SUM(P65:P70)</f>
        <v>87526.98999999999</v>
      </c>
      <c r="Q64" s="216">
        <f>SUM(Q65:Q70)</f>
        <v>88755.59999999999</v>
      </c>
      <c r="R64" s="216">
        <f>SUM(R65:R70)</f>
        <v>90182.91</v>
      </c>
    </row>
    <row r="65" spans="1:18" ht="12.75">
      <c r="A65" s="397"/>
      <c r="B65" s="386"/>
      <c r="C65" s="206" t="s">
        <v>196</v>
      </c>
      <c r="D65" s="395"/>
      <c r="E65" s="395"/>
      <c r="F65" s="216">
        <f aca="true" t="shared" si="19" ref="F65:P65">F72</f>
        <v>0</v>
      </c>
      <c r="G65" s="216">
        <f t="shared" si="19"/>
        <v>0</v>
      </c>
      <c r="H65" s="216">
        <f t="shared" si="19"/>
        <v>0</v>
      </c>
      <c r="I65" s="216">
        <f t="shared" si="19"/>
        <v>0</v>
      </c>
      <c r="J65" s="216">
        <f t="shared" si="19"/>
        <v>0</v>
      </c>
      <c r="K65" s="216">
        <f t="shared" si="19"/>
        <v>0</v>
      </c>
      <c r="L65" s="216">
        <f t="shared" si="19"/>
        <v>0</v>
      </c>
      <c r="M65" s="216">
        <f t="shared" si="19"/>
        <v>0</v>
      </c>
      <c r="N65" s="216">
        <f t="shared" si="19"/>
        <v>0</v>
      </c>
      <c r="O65" s="216">
        <f t="shared" si="19"/>
        <v>0</v>
      </c>
      <c r="P65" s="216">
        <f t="shared" si="19"/>
        <v>0</v>
      </c>
      <c r="Q65" s="216">
        <f>Q72</f>
        <v>0</v>
      </c>
      <c r="R65" s="216">
        <v>0</v>
      </c>
    </row>
    <row r="66" spans="1:18" ht="12.75">
      <c r="A66" s="397"/>
      <c r="B66" s="386"/>
      <c r="C66" s="206" t="s">
        <v>197</v>
      </c>
      <c r="D66" s="395"/>
      <c r="E66" s="395"/>
      <c r="F66" s="216">
        <f>SUM(G66:R66)</f>
        <v>771436.9128</v>
      </c>
      <c r="G66" s="216">
        <f aca="true" t="shared" si="20" ref="G66:L66">G73</f>
        <v>46802.953</v>
      </c>
      <c r="H66" s="216">
        <f t="shared" si="20"/>
        <v>45195.185</v>
      </c>
      <c r="I66" s="216">
        <f t="shared" si="20"/>
        <v>51701.76</v>
      </c>
      <c r="J66" s="216">
        <f t="shared" si="20"/>
        <v>50419.788</v>
      </c>
      <c r="K66" s="216">
        <f t="shared" si="20"/>
        <v>54881.446</v>
      </c>
      <c r="L66" s="216">
        <f t="shared" si="20"/>
        <v>54950.82803</v>
      </c>
      <c r="M66" s="216">
        <f>M73+M80+M87+M94+M101</f>
        <v>60139.78611</v>
      </c>
      <c r="N66" s="216">
        <f>N73+N80+N87+N94+N101</f>
        <v>81319.18565</v>
      </c>
      <c r="O66" s="216">
        <f>O73+O80+O87+O94+O101</f>
        <v>59560.481009999996</v>
      </c>
      <c r="P66" s="216">
        <f>P73+P80+P87+P94+P101</f>
        <v>87526.98999999999</v>
      </c>
      <c r="Q66" s="216">
        <f>Q73+Q80+Q87+Q94+Q101</f>
        <v>88755.59999999999</v>
      </c>
      <c r="R66" s="216">
        <v>90182.91</v>
      </c>
    </row>
    <row r="67" spans="1:18" ht="12.75">
      <c r="A67" s="397"/>
      <c r="B67" s="386"/>
      <c r="C67" s="206" t="s">
        <v>198</v>
      </c>
      <c r="D67" s="395"/>
      <c r="E67" s="395"/>
      <c r="F67" s="216">
        <f>G67+H67+I67+J67+K67+L67+M67+N67+P67+O67</f>
        <v>0</v>
      </c>
      <c r="G67" s="216">
        <f aca="true" t="shared" si="21" ref="G67:N70">G74</f>
        <v>0</v>
      </c>
      <c r="H67" s="216">
        <f t="shared" si="21"/>
        <v>0</v>
      </c>
      <c r="I67" s="216">
        <f t="shared" si="21"/>
        <v>0</v>
      </c>
      <c r="J67" s="216">
        <f t="shared" si="21"/>
        <v>0</v>
      </c>
      <c r="K67" s="216">
        <f t="shared" si="21"/>
        <v>0</v>
      </c>
      <c r="L67" s="216">
        <f>L74</f>
        <v>0</v>
      </c>
      <c r="M67" s="216">
        <f t="shared" si="21"/>
        <v>0</v>
      </c>
      <c r="N67" s="216">
        <f t="shared" si="21"/>
        <v>0</v>
      </c>
      <c r="O67" s="216">
        <f aca="true" t="shared" si="22" ref="O67:Q70">O74</f>
        <v>0</v>
      </c>
      <c r="P67" s="216">
        <f t="shared" si="22"/>
        <v>0</v>
      </c>
      <c r="Q67" s="216">
        <f t="shared" si="22"/>
        <v>0</v>
      </c>
      <c r="R67" s="216">
        <v>0</v>
      </c>
    </row>
    <row r="68" spans="1:18" ht="12.75">
      <c r="A68" s="397"/>
      <c r="B68" s="386"/>
      <c r="C68" s="206" t="s">
        <v>194</v>
      </c>
      <c r="D68" s="395"/>
      <c r="E68" s="395"/>
      <c r="F68" s="216">
        <f>G68+H68+I68+J68+K68+L68+M68+N68+P68+O68</f>
        <v>0</v>
      </c>
      <c r="G68" s="216">
        <f t="shared" si="21"/>
        <v>0</v>
      </c>
      <c r="H68" s="216">
        <f t="shared" si="21"/>
        <v>0</v>
      </c>
      <c r="I68" s="216">
        <f t="shared" si="21"/>
        <v>0</v>
      </c>
      <c r="J68" s="216">
        <f t="shared" si="21"/>
        <v>0</v>
      </c>
      <c r="K68" s="216">
        <f t="shared" si="21"/>
        <v>0</v>
      </c>
      <c r="L68" s="216">
        <f>L75</f>
        <v>0</v>
      </c>
      <c r="M68" s="216">
        <f t="shared" si="21"/>
        <v>0</v>
      </c>
      <c r="N68" s="216">
        <f t="shared" si="21"/>
        <v>0</v>
      </c>
      <c r="O68" s="216">
        <f t="shared" si="22"/>
        <v>0</v>
      </c>
      <c r="P68" s="216">
        <f t="shared" si="22"/>
        <v>0</v>
      </c>
      <c r="Q68" s="216">
        <f t="shared" si="22"/>
        <v>0</v>
      </c>
      <c r="R68" s="216">
        <v>0</v>
      </c>
    </row>
    <row r="69" spans="1:18" ht="12.75">
      <c r="A69" s="397"/>
      <c r="B69" s="386"/>
      <c r="C69" s="206" t="s">
        <v>203</v>
      </c>
      <c r="D69" s="395"/>
      <c r="E69" s="395"/>
      <c r="F69" s="216">
        <f>G69+H69+I69+J69+K69+L69+M69+N69+P69+O69</f>
        <v>0</v>
      </c>
      <c r="G69" s="216">
        <f t="shared" si="21"/>
        <v>0</v>
      </c>
      <c r="H69" s="216">
        <f t="shared" si="21"/>
        <v>0</v>
      </c>
      <c r="I69" s="216">
        <f t="shared" si="21"/>
        <v>0</v>
      </c>
      <c r="J69" s="216">
        <f t="shared" si="21"/>
        <v>0</v>
      </c>
      <c r="K69" s="216">
        <f t="shared" si="21"/>
        <v>0</v>
      </c>
      <c r="L69" s="216">
        <f>L76</f>
        <v>0</v>
      </c>
      <c r="M69" s="216">
        <f t="shared" si="21"/>
        <v>0</v>
      </c>
      <c r="N69" s="216">
        <f t="shared" si="21"/>
        <v>0</v>
      </c>
      <c r="O69" s="216">
        <f t="shared" si="22"/>
        <v>0</v>
      </c>
      <c r="P69" s="216">
        <f t="shared" si="22"/>
        <v>0</v>
      </c>
      <c r="Q69" s="216">
        <f t="shared" si="22"/>
        <v>0</v>
      </c>
      <c r="R69" s="216">
        <v>0</v>
      </c>
    </row>
    <row r="70" spans="1:18" ht="25.5">
      <c r="A70" s="397"/>
      <c r="B70" s="386"/>
      <c r="C70" s="206" t="s">
        <v>391</v>
      </c>
      <c r="D70" s="395"/>
      <c r="E70" s="395"/>
      <c r="F70" s="216">
        <f>G70+H70+I70+J70+K70+L70+M70+N70+P70+O70</f>
        <v>0</v>
      </c>
      <c r="G70" s="216">
        <f t="shared" si="21"/>
        <v>0</v>
      </c>
      <c r="H70" s="216">
        <f t="shared" si="21"/>
        <v>0</v>
      </c>
      <c r="I70" s="216">
        <f t="shared" si="21"/>
        <v>0</v>
      </c>
      <c r="J70" s="216">
        <f t="shared" si="21"/>
        <v>0</v>
      </c>
      <c r="K70" s="216">
        <f t="shared" si="21"/>
        <v>0</v>
      </c>
      <c r="L70" s="216">
        <f>L77</f>
        <v>0</v>
      </c>
      <c r="M70" s="216">
        <f t="shared" si="21"/>
        <v>0</v>
      </c>
      <c r="N70" s="216">
        <f t="shared" si="21"/>
        <v>0</v>
      </c>
      <c r="O70" s="216">
        <f t="shared" si="22"/>
        <v>0</v>
      </c>
      <c r="P70" s="216">
        <f t="shared" si="22"/>
        <v>0</v>
      </c>
      <c r="Q70" s="216">
        <f t="shared" si="22"/>
        <v>0</v>
      </c>
      <c r="R70" s="216">
        <v>0</v>
      </c>
    </row>
    <row r="71" spans="1:18" ht="12.75">
      <c r="A71" s="387" t="s">
        <v>418</v>
      </c>
      <c r="B71" s="396" t="s">
        <v>441</v>
      </c>
      <c r="C71" s="206" t="s">
        <v>262</v>
      </c>
      <c r="D71" s="395" t="s">
        <v>416</v>
      </c>
      <c r="E71" s="395" t="s">
        <v>417</v>
      </c>
      <c r="F71" s="216">
        <f>SUM(G71:R71)</f>
        <v>720688.8635</v>
      </c>
      <c r="G71" s="216">
        <f aca="true" t="shared" si="23" ref="G71:P71">SUM(G72:G77)</f>
        <v>46802.953</v>
      </c>
      <c r="H71" s="216">
        <f t="shared" si="23"/>
        <v>45195.185</v>
      </c>
      <c r="I71" s="216">
        <f t="shared" si="23"/>
        <v>51701.76</v>
      </c>
      <c r="J71" s="216">
        <f t="shared" si="23"/>
        <v>50419.788</v>
      </c>
      <c r="K71" s="216">
        <f t="shared" si="23"/>
        <v>54881.446</v>
      </c>
      <c r="L71" s="216">
        <f t="shared" si="23"/>
        <v>54950.82803</v>
      </c>
      <c r="M71" s="216">
        <f t="shared" si="23"/>
        <v>56525.97</v>
      </c>
      <c r="N71" s="216">
        <f t="shared" si="23"/>
        <v>65863.75246</v>
      </c>
      <c r="O71" s="216">
        <f t="shared" si="23"/>
        <v>52689.88101</v>
      </c>
      <c r="P71" s="216">
        <f t="shared" si="23"/>
        <v>79257.59</v>
      </c>
      <c r="Q71" s="216">
        <f>SUM(Q72:Q77)</f>
        <v>80486.2</v>
      </c>
      <c r="R71" s="216">
        <f>SUM(R72:R77)</f>
        <v>81913.51</v>
      </c>
    </row>
    <row r="72" spans="1:21" ht="12.75">
      <c r="A72" s="387"/>
      <c r="B72" s="396"/>
      <c r="C72" s="206" t="s">
        <v>196</v>
      </c>
      <c r="D72" s="395"/>
      <c r="E72" s="395"/>
      <c r="F72" s="216">
        <f aca="true" t="shared" si="24" ref="F72:F84">SUM(G72:P72)</f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U72" s="239"/>
    </row>
    <row r="73" spans="1:18" ht="12.75">
      <c r="A73" s="387"/>
      <c r="B73" s="396"/>
      <c r="C73" s="206" t="s">
        <v>197</v>
      </c>
      <c r="D73" s="395"/>
      <c r="E73" s="395"/>
      <c r="F73" s="216">
        <f>SUM(G73:R73)</f>
        <v>720688.8635</v>
      </c>
      <c r="G73" s="216">
        <v>46802.953</v>
      </c>
      <c r="H73" s="216">
        <v>45195.185</v>
      </c>
      <c r="I73" s="216">
        <v>51701.76</v>
      </c>
      <c r="J73" s="216">
        <v>50419.788</v>
      </c>
      <c r="K73" s="216">
        <v>54881.446</v>
      </c>
      <c r="L73" s="216">
        <v>54950.82803</v>
      </c>
      <c r="M73" s="216">
        <v>56525.97</v>
      </c>
      <c r="N73" s="216">
        <v>65863.75246</v>
      </c>
      <c r="O73" s="216">
        <v>52689.88101</v>
      </c>
      <c r="P73" s="216">
        <v>79257.59</v>
      </c>
      <c r="Q73" s="216">
        <v>80486.2</v>
      </c>
      <c r="R73" s="216">
        <v>81913.51</v>
      </c>
    </row>
    <row r="74" spans="1:18" ht="12.75">
      <c r="A74" s="387"/>
      <c r="B74" s="396"/>
      <c r="C74" s="206" t="s">
        <v>198</v>
      </c>
      <c r="D74" s="395"/>
      <c r="E74" s="395"/>
      <c r="F74" s="216">
        <f t="shared" si="24"/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  <c r="R74" s="216">
        <v>0</v>
      </c>
    </row>
    <row r="75" spans="1:18" ht="12.75">
      <c r="A75" s="387"/>
      <c r="B75" s="396"/>
      <c r="C75" s="206" t="s">
        <v>194</v>
      </c>
      <c r="D75" s="395"/>
      <c r="E75" s="395"/>
      <c r="F75" s="216">
        <f t="shared" si="24"/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</row>
    <row r="76" spans="1:18" ht="12.75">
      <c r="A76" s="387"/>
      <c r="B76" s="396"/>
      <c r="C76" s="206" t="s">
        <v>203</v>
      </c>
      <c r="D76" s="395"/>
      <c r="E76" s="395"/>
      <c r="F76" s="216">
        <f t="shared" si="24"/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  <c r="R76" s="216">
        <v>0</v>
      </c>
    </row>
    <row r="77" spans="1:18" ht="25.5">
      <c r="A77" s="387"/>
      <c r="B77" s="396"/>
      <c r="C77" s="206" t="s">
        <v>391</v>
      </c>
      <c r="D77" s="395"/>
      <c r="E77" s="395"/>
      <c r="F77" s="216">
        <f t="shared" si="24"/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</row>
    <row r="78" spans="1:20" ht="12.75">
      <c r="A78" s="401" t="s">
        <v>419</v>
      </c>
      <c r="B78" s="396" t="s">
        <v>442</v>
      </c>
      <c r="C78" s="206" t="s">
        <v>262</v>
      </c>
      <c r="D78" s="395" t="s">
        <v>14</v>
      </c>
      <c r="E78" s="395" t="s">
        <v>420</v>
      </c>
      <c r="F78" s="216">
        <f t="shared" si="24"/>
        <v>3613.81611</v>
      </c>
      <c r="G78" s="216">
        <f aca="true" t="shared" si="25" ref="G78:L78">SUM(G79:G84)</f>
        <v>0</v>
      </c>
      <c r="H78" s="216">
        <f t="shared" si="25"/>
        <v>0</v>
      </c>
      <c r="I78" s="216">
        <f t="shared" si="25"/>
        <v>0</v>
      </c>
      <c r="J78" s="216">
        <f t="shared" si="25"/>
        <v>0</v>
      </c>
      <c r="K78" s="216">
        <f t="shared" si="25"/>
        <v>0</v>
      </c>
      <c r="L78" s="216">
        <f t="shared" si="25"/>
        <v>0</v>
      </c>
      <c r="M78" s="216">
        <f aca="true" t="shared" si="26" ref="M78:R78">SUM(M79:M84)</f>
        <v>3613.81611</v>
      </c>
      <c r="N78" s="216">
        <f t="shared" si="26"/>
        <v>0</v>
      </c>
      <c r="O78" s="216">
        <f t="shared" si="26"/>
        <v>0</v>
      </c>
      <c r="P78" s="216">
        <f t="shared" si="26"/>
        <v>0</v>
      </c>
      <c r="Q78" s="216">
        <f t="shared" si="26"/>
        <v>0</v>
      </c>
      <c r="R78" s="216">
        <f t="shared" si="26"/>
        <v>0</v>
      </c>
      <c r="T78" s="239"/>
    </row>
    <row r="79" spans="1:18" ht="12.75">
      <c r="A79" s="401"/>
      <c r="B79" s="396"/>
      <c r="C79" s="206" t="s">
        <v>196</v>
      </c>
      <c r="D79" s="395"/>
      <c r="E79" s="395"/>
      <c r="F79" s="216">
        <f t="shared" si="24"/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</row>
    <row r="80" spans="1:18" ht="12.75">
      <c r="A80" s="401"/>
      <c r="B80" s="396"/>
      <c r="C80" s="206" t="s">
        <v>197</v>
      </c>
      <c r="D80" s="395"/>
      <c r="E80" s="395"/>
      <c r="F80" s="216">
        <f>SUM(G80:P80)+Q80</f>
        <v>3613.81611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3613.81611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</row>
    <row r="81" spans="1:18" ht="12.75">
      <c r="A81" s="401"/>
      <c r="B81" s="396"/>
      <c r="C81" s="206" t="s">
        <v>198</v>
      </c>
      <c r="D81" s="395"/>
      <c r="E81" s="395"/>
      <c r="F81" s="216">
        <f t="shared" si="24"/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</row>
    <row r="82" spans="1:18" ht="12.75">
      <c r="A82" s="401"/>
      <c r="B82" s="396"/>
      <c r="C82" s="206" t="s">
        <v>194</v>
      </c>
      <c r="D82" s="395"/>
      <c r="E82" s="395"/>
      <c r="F82" s="216">
        <f t="shared" si="24"/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216">
        <v>0</v>
      </c>
      <c r="Q82" s="216">
        <v>0</v>
      </c>
      <c r="R82" s="216">
        <v>0</v>
      </c>
    </row>
    <row r="83" spans="1:18" ht="12.75">
      <c r="A83" s="401"/>
      <c r="B83" s="396"/>
      <c r="C83" s="206" t="s">
        <v>203</v>
      </c>
      <c r="D83" s="395"/>
      <c r="E83" s="395"/>
      <c r="F83" s="216">
        <f t="shared" si="24"/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</row>
    <row r="84" spans="1:18" ht="25.5">
      <c r="A84" s="401"/>
      <c r="B84" s="396"/>
      <c r="C84" s="206" t="s">
        <v>391</v>
      </c>
      <c r="D84" s="395"/>
      <c r="E84" s="395"/>
      <c r="F84" s="216">
        <f t="shared" si="24"/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</row>
    <row r="85" spans="1:18" ht="12.75">
      <c r="A85" s="401" t="s">
        <v>421</v>
      </c>
      <c r="B85" s="396" t="s">
        <v>443</v>
      </c>
      <c r="C85" s="206" t="s">
        <v>262</v>
      </c>
      <c r="D85" s="395" t="s">
        <v>416</v>
      </c>
      <c r="E85" s="395" t="s">
        <v>417</v>
      </c>
      <c r="F85" s="216">
        <f>SUM(G85:R85)</f>
        <v>30405.800000000003</v>
      </c>
      <c r="G85" s="216">
        <f aca="true" t="shared" si="27" ref="G85:L85">SUM(G86:G91)</f>
        <v>0</v>
      </c>
      <c r="H85" s="216">
        <f t="shared" si="27"/>
        <v>0</v>
      </c>
      <c r="I85" s="216">
        <f t="shared" si="27"/>
        <v>0</v>
      </c>
      <c r="J85" s="216">
        <f t="shared" si="27"/>
        <v>0</v>
      </c>
      <c r="K85" s="216">
        <f t="shared" si="27"/>
        <v>0</v>
      </c>
      <c r="L85" s="216">
        <f t="shared" si="27"/>
        <v>0</v>
      </c>
      <c r="M85" s="216">
        <f aca="true" t="shared" si="28" ref="M85:R85">SUM(M86:M91)</f>
        <v>0</v>
      </c>
      <c r="N85" s="216">
        <f t="shared" si="28"/>
        <v>3733</v>
      </c>
      <c r="O85" s="216">
        <f t="shared" si="28"/>
        <v>6364.6</v>
      </c>
      <c r="P85" s="216">
        <f t="shared" si="28"/>
        <v>6769.4</v>
      </c>
      <c r="Q85" s="216">
        <f t="shared" si="28"/>
        <v>6769.4</v>
      </c>
      <c r="R85" s="216">
        <f t="shared" si="28"/>
        <v>6769.4</v>
      </c>
    </row>
    <row r="86" spans="1:18" ht="12.75">
      <c r="A86" s="401"/>
      <c r="B86" s="396"/>
      <c r="C86" s="206" t="s">
        <v>196</v>
      </c>
      <c r="D86" s="395"/>
      <c r="E86" s="395"/>
      <c r="F86" s="216">
        <f aca="true" t="shared" si="29" ref="F86:F91">SUM(G86:P86)</f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</row>
    <row r="87" spans="1:18" ht="12.75">
      <c r="A87" s="401"/>
      <c r="B87" s="396"/>
      <c r="C87" s="206" t="s">
        <v>197</v>
      </c>
      <c r="D87" s="395"/>
      <c r="E87" s="395"/>
      <c r="F87" s="216">
        <f>SUM(G87:R87)</f>
        <v>30405.800000000003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3733</v>
      </c>
      <c r="O87" s="216">
        <v>6364.6</v>
      </c>
      <c r="P87" s="216">
        <v>6769.4</v>
      </c>
      <c r="Q87" s="216">
        <v>6769.4</v>
      </c>
      <c r="R87" s="216">
        <v>6769.4</v>
      </c>
    </row>
    <row r="88" spans="1:18" ht="12.75">
      <c r="A88" s="401"/>
      <c r="B88" s="396"/>
      <c r="C88" s="206" t="s">
        <v>198</v>
      </c>
      <c r="D88" s="395"/>
      <c r="E88" s="395"/>
      <c r="F88" s="216">
        <f t="shared" si="29"/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0</v>
      </c>
    </row>
    <row r="89" spans="1:18" ht="12.75">
      <c r="A89" s="401"/>
      <c r="B89" s="396"/>
      <c r="C89" s="206" t="s">
        <v>194</v>
      </c>
      <c r="D89" s="395"/>
      <c r="E89" s="395"/>
      <c r="F89" s="216">
        <f t="shared" si="29"/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216">
        <v>0</v>
      </c>
    </row>
    <row r="90" spans="1:18" ht="12.75">
      <c r="A90" s="401"/>
      <c r="B90" s="396"/>
      <c r="C90" s="206" t="s">
        <v>203</v>
      </c>
      <c r="D90" s="395"/>
      <c r="E90" s="395"/>
      <c r="F90" s="216">
        <f t="shared" si="29"/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</row>
    <row r="91" spans="1:18" ht="103.5" customHeight="1">
      <c r="A91" s="401"/>
      <c r="B91" s="396"/>
      <c r="C91" s="206" t="s">
        <v>391</v>
      </c>
      <c r="D91" s="395"/>
      <c r="E91" s="395"/>
      <c r="F91" s="216">
        <f t="shared" si="29"/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</row>
    <row r="92" spans="1:18" ht="14.25" customHeight="1">
      <c r="A92" s="401" t="s">
        <v>422</v>
      </c>
      <c r="B92" s="396" t="s">
        <v>444</v>
      </c>
      <c r="C92" s="206" t="s">
        <v>262</v>
      </c>
      <c r="D92" s="395" t="s">
        <v>416</v>
      </c>
      <c r="E92" s="395" t="s">
        <v>417</v>
      </c>
      <c r="F92" s="216">
        <f>SUM(G92:P92)+Q92</f>
        <v>11482.8</v>
      </c>
      <c r="G92" s="216">
        <f aca="true" t="shared" si="30" ref="G92:L92">SUM(G93:G98)</f>
        <v>0</v>
      </c>
      <c r="H92" s="216">
        <f t="shared" si="30"/>
        <v>0</v>
      </c>
      <c r="I92" s="216">
        <f t="shared" si="30"/>
        <v>0</v>
      </c>
      <c r="J92" s="216">
        <f t="shared" si="30"/>
        <v>0</v>
      </c>
      <c r="K92" s="216">
        <f t="shared" si="30"/>
        <v>0</v>
      </c>
      <c r="L92" s="216">
        <f t="shared" si="30"/>
        <v>0</v>
      </c>
      <c r="M92" s="216">
        <f aca="true" t="shared" si="31" ref="M92:R92">SUM(M93:M98)</f>
        <v>0</v>
      </c>
      <c r="N92" s="216">
        <f t="shared" si="31"/>
        <v>11482.8</v>
      </c>
      <c r="O92" s="216">
        <f t="shared" si="31"/>
        <v>0</v>
      </c>
      <c r="P92" s="216">
        <f t="shared" si="31"/>
        <v>0</v>
      </c>
      <c r="Q92" s="216">
        <f t="shared" si="31"/>
        <v>0</v>
      </c>
      <c r="R92" s="216">
        <f t="shared" si="31"/>
        <v>0</v>
      </c>
    </row>
    <row r="93" spans="1:18" ht="12.75">
      <c r="A93" s="401"/>
      <c r="B93" s="396"/>
      <c r="C93" s="206" t="s">
        <v>196</v>
      </c>
      <c r="D93" s="395"/>
      <c r="E93" s="395"/>
      <c r="F93" s="216">
        <f aca="true" t="shared" si="32" ref="F93:F105">SUM(G93:P93)</f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6">
        <v>0</v>
      </c>
      <c r="O93" s="216">
        <v>0</v>
      </c>
      <c r="P93" s="216">
        <v>0</v>
      </c>
      <c r="Q93" s="216">
        <v>0</v>
      </c>
      <c r="R93" s="216">
        <v>0</v>
      </c>
    </row>
    <row r="94" spans="1:18" ht="12.75">
      <c r="A94" s="401"/>
      <c r="B94" s="396"/>
      <c r="C94" s="206" t="s">
        <v>197</v>
      </c>
      <c r="D94" s="395"/>
      <c r="E94" s="395"/>
      <c r="F94" s="216">
        <f>SUM(G94:P94)+Q94</f>
        <v>11482.8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6">
        <v>11482.8</v>
      </c>
      <c r="O94" s="216">
        <v>0</v>
      </c>
      <c r="P94" s="216">
        <v>0</v>
      </c>
      <c r="Q94" s="216">
        <v>0</v>
      </c>
      <c r="R94" s="216">
        <v>0</v>
      </c>
    </row>
    <row r="95" spans="1:18" ht="12.75">
      <c r="A95" s="401"/>
      <c r="B95" s="396"/>
      <c r="C95" s="206" t="s">
        <v>198</v>
      </c>
      <c r="D95" s="395"/>
      <c r="E95" s="395"/>
      <c r="F95" s="216">
        <f t="shared" si="32"/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16">
        <v>0</v>
      </c>
      <c r="Q95" s="216">
        <v>0</v>
      </c>
      <c r="R95" s="216">
        <v>0</v>
      </c>
    </row>
    <row r="96" spans="1:18" ht="12.75">
      <c r="A96" s="401"/>
      <c r="B96" s="396"/>
      <c r="C96" s="206" t="s">
        <v>194</v>
      </c>
      <c r="D96" s="395"/>
      <c r="E96" s="395"/>
      <c r="F96" s="216">
        <f t="shared" si="32"/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216">
        <v>0</v>
      </c>
    </row>
    <row r="97" spans="1:18" ht="12.75">
      <c r="A97" s="401"/>
      <c r="B97" s="396"/>
      <c r="C97" s="206" t="s">
        <v>203</v>
      </c>
      <c r="D97" s="395"/>
      <c r="E97" s="395"/>
      <c r="F97" s="216">
        <f t="shared" si="32"/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6">
        <v>0</v>
      </c>
      <c r="O97" s="216">
        <v>0</v>
      </c>
      <c r="P97" s="216">
        <v>0</v>
      </c>
      <c r="Q97" s="216">
        <v>0</v>
      </c>
      <c r="R97" s="216">
        <v>0</v>
      </c>
    </row>
    <row r="98" spans="1:18" ht="25.5">
      <c r="A98" s="401"/>
      <c r="B98" s="396"/>
      <c r="C98" s="206" t="s">
        <v>391</v>
      </c>
      <c r="D98" s="395"/>
      <c r="E98" s="395"/>
      <c r="F98" s="216">
        <f t="shared" si="32"/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216">
        <v>0</v>
      </c>
      <c r="R98" s="216">
        <v>0</v>
      </c>
    </row>
    <row r="99" spans="1:18" ht="12.75" customHeight="1">
      <c r="A99" s="410" t="s">
        <v>423</v>
      </c>
      <c r="B99" s="413" t="s">
        <v>445</v>
      </c>
      <c r="C99" s="206" t="s">
        <v>262</v>
      </c>
      <c r="D99" s="416" t="s">
        <v>416</v>
      </c>
      <c r="E99" s="416" t="s">
        <v>417</v>
      </c>
      <c r="F99" s="216">
        <f>SUM(G99:R99)</f>
        <v>5245.6331900000005</v>
      </c>
      <c r="G99" s="216">
        <f aca="true" t="shared" si="33" ref="G99:L99">SUM(G100:G105)</f>
        <v>0</v>
      </c>
      <c r="H99" s="216">
        <f t="shared" si="33"/>
        <v>0</v>
      </c>
      <c r="I99" s="216">
        <f t="shared" si="33"/>
        <v>0</v>
      </c>
      <c r="J99" s="216">
        <f t="shared" si="33"/>
        <v>0</v>
      </c>
      <c r="K99" s="216">
        <f t="shared" si="33"/>
        <v>0</v>
      </c>
      <c r="L99" s="216">
        <f t="shared" si="33"/>
        <v>0</v>
      </c>
      <c r="M99" s="216">
        <f aca="true" t="shared" si="34" ref="M99:R99">SUM(M100:M105)</f>
        <v>0</v>
      </c>
      <c r="N99" s="216">
        <f t="shared" si="34"/>
        <v>239.63319</v>
      </c>
      <c r="O99" s="216">
        <f t="shared" si="34"/>
        <v>506</v>
      </c>
      <c r="P99" s="216">
        <f t="shared" si="34"/>
        <v>1500</v>
      </c>
      <c r="Q99" s="216">
        <f t="shared" si="34"/>
        <v>1500</v>
      </c>
      <c r="R99" s="216">
        <f t="shared" si="34"/>
        <v>1500</v>
      </c>
    </row>
    <row r="100" spans="1:18" ht="12.75">
      <c r="A100" s="411"/>
      <c r="B100" s="414"/>
      <c r="C100" s="206" t="s">
        <v>196</v>
      </c>
      <c r="D100" s="417"/>
      <c r="E100" s="417"/>
      <c r="F100" s="216">
        <f t="shared" si="32"/>
        <v>0</v>
      </c>
      <c r="G100" s="216">
        <v>0</v>
      </c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216">
        <v>0</v>
      </c>
      <c r="P100" s="216">
        <v>0</v>
      </c>
      <c r="Q100" s="216">
        <v>0</v>
      </c>
      <c r="R100" s="216">
        <v>0</v>
      </c>
    </row>
    <row r="101" spans="1:18" ht="12.75">
      <c r="A101" s="411"/>
      <c r="B101" s="414"/>
      <c r="C101" s="206" t="s">
        <v>197</v>
      </c>
      <c r="D101" s="417"/>
      <c r="E101" s="417"/>
      <c r="F101" s="216">
        <f>SUM(G101:R101)</f>
        <v>5245.6331900000005</v>
      </c>
      <c r="G101" s="216">
        <v>0</v>
      </c>
      <c r="H101" s="216">
        <v>0</v>
      </c>
      <c r="I101" s="216">
        <v>0</v>
      </c>
      <c r="J101" s="216">
        <v>0</v>
      </c>
      <c r="K101" s="216">
        <v>0</v>
      </c>
      <c r="L101" s="216">
        <v>0</v>
      </c>
      <c r="M101" s="216">
        <v>0</v>
      </c>
      <c r="N101" s="216">
        <v>239.63319</v>
      </c>
      <c r="O101" s="216">
        <v>506</v>
      </c>
      <c r="P101" s="216">
        <v>1500</v>
      </c>
      <c r="Q101" s="216">
        <v>1500</v>
      </c>
      <c r="R101" s="216">
        <v>1500</v>
      </c>
    </row>
    <row r="102" spans="1:18" ht="12.75">
      <c r="A102" s="411"/>
      <c r="B102" s="414"/>
      <c r="C102" s="206" t="s">
        <v>198</v>
      </c>
      <c r="D102" s="417"/>
      <c r="E102" s="417"/>
      <c r="F102" s="216">
        <f t="shared" si="32"/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</v>
      </c>
    </row>
    <row r="103" spans="1:18" ht="12.75">
      <c r="A103" s="411"/>
      <c r="B103" s="414"/>
      <c r="C103" s="206" t="s">
        <v>194</v>
      </c>
      <c r="D103" s="417"/>
      <c r="E103" s="417"/>
      <c r="F103" s="216">
        <f t="shared" si="32"/>
        <v>0</v>
      </c>
      <c r="G103" s="216">
        <v>0</v>
      </c>
      <c r="H103" s="216">
        <v>0</v>
      </c>
      <c r="I103" s="216">
        <v>0</v>
      </c>
      <c r="J103" s="216">
        <v>0</v>
      </c>
      <c r="K103" s="216">
        <v>0</v>
      </c>
      <c r="L103" s="216">
        <v>0</v>
      </c>
      <c r="M103" s="216">
        <v>0</v>
      </c>
      <c r="N103" s="216">
        <v>0</v>
      </c>
      <c r="O103" s="216">
        <v>0</v>
      </c>
      <c r="P103" s="216">
        <v>0</v>
      </c>
      <c r="Q103" s="216">
        <v>0</v>
      </c>
      <c r="R103" s="216">
        <v>0</v>
      </c>
    </row>
    <row r="104" spans="1:18" ht="12.75">
      <c r="A104" s="411"/>
      <c r="B104" s="414"/>
      <c r="C104" s="206" t="s">
        <v>203</v>
      </c>
      <c r="D104" s="417"/>
      <c r="E104" s="417"/>
      <c r="F104" s="216">
        <f t="shared" si="32"/>
        <v>0</v>
      </c>
      <c r="G104" s="216">
        <v>0</v>
      </c>
      <c r="H104" s="216">
        <v>0</v>
      </c>
      <c r="I104" s="216">
        <v>0</v>
      </c>
      <c r="J104" s="216">
        <v>0</v>
      </c>
      <c r="K104" s="216">
        <v>0</v>
      </c>
      <c r="L104" s="216">
        <v>0</v>
      </c>
      <c r="M104" s="216">
        <v>0</v>
      </c>
      <c r="N104" s="216">
        <v>0</v>
      </c>
      <c r="O104" s="216">
        <v>0</v>
      </c>
      <c r="P104" s="216">
        <v>0</v>
      </c>
      <c r="Q104" s="216">
        <v>0</v>
      </c>
      <c r="R104" s="216">
        <v>0</v>
      </c>
    </row>
    <row r="105" spans="1:18" ht="25.5">
      <c r="A105" s="412"/>
      <c r="B105" s="415"/>
      <c r="C105" s="227" t="s">
        <v>391</v>
      </c>
      <c r="D105" s="418"/>
      <c r="E105" s="418"/>
      <c r="F105" s="228">
        <f t="shared" si="32"/>
        <v>0</v>
      </c>
      <c r="G105" s="228">
        <v>0</v>
      </c>
      <c r="H105" s="228">
        <v>0</v>
      </c>
      <c r="I105" s="228">
        <v>0</v>
      </c>
      <c r="J105" s="228">
        <v>0</v>
      </c>
      <c r="K105" s="228">
        <v>0</v>
      </c>
      <c r="L105" s="228">
        <v>0</v>
      </c>
      <c r="M105" s="228">
        <v>0</v>
      </c>
      <c r="N105" s="228">
        <v>0</v>
      </c>
      <c r="O105" s="228">
        <v>0</v>
      </c>
      <c r="P105" s="228">
        <v>0</v>
      </c>
      <c r="Q105" s="228">
        <v>0</v>
      </c>
      <c r="R105" s="216">
        <v>0</v>
      </c>
    </row>
    <row r="106" spans="1:18" ht="12.75">
      <c r="A106" s="229"/>
      <c r="B106" s="230"/>
      <c r="C106" s="231"/>
      <c r="D106" s="232"/>
      <c r="E106" s="232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8" t="s">
        <v>450</v>
      </c>
    </row>
  </sheetData>
  <sheetProtection/>
  <mergeCells count="72">
    <mergeCell ref="B62:R62"/>
    <mergeCell ref="B63:R63"/>
    <mergeCell ref="A99:A105"/>
    <mergeCell ref="B99:B105"/>
    <mergeCell ref="D99:D105"/>
    <mergeCell ref="E99:E105"/>
    <mergeCell ref="D92:D98"/>
    <mergeCell ref="E39:E45"/>
    <mergeCell ref="B14:R14"/>
    <mergeCell ref="F4:R4"/>
    <mergeCell ref="B53:R53"/>
    <mergeCell ref="B54:R54"/>
    <mergeCell ref="B55:R55"/>
    <mergeCell ref="B46:B52"/>
    <mergeCell ref="B39:B45"/>
    <mergeCell ref="E46:E52"/>
    <mergeCell ref="D39:D45"/>
    <mergeCell ref="D78:D84"/>
    <mergeCell ref="D32:D38"/>
    <mergeCell ref="D18:D24"/>
    <mergeCell ref="D46:D52"/>
    <mergeCell ref="B32:B38"/>
    <mergeCell ref="B92:B98"/>
    <mergeCell ref="B56:R56"/>
    <mergeCell ref="B59:R59"/>
    <mergeCell ref="B60:R60"/>
    <mergeCell ref="B61:R61"/>
    <mergeCell ref="B57:R57"/>
    <mergeCell ref="A46:A52"/>
    <mergeCell ref="A71:A77"/>
    <mergeCell ref="B71:B77"/>
    <mergeCell ref="E71:E77"/>
    <mergeCell ref="A64:A70"/>
    <mergeCell ref="B64:B70"/>
    <mergeCell ref="D64:D70"/>
    <mergeCell ref="E64:E70"/>
    <mergeCell ref="B58:R58"/>
    <mergeCell ref="E78:E84"/>
    <mergeCell ref="D71:D77"/>
    <mergeCell ref="A92:A98"/>
    <mergeCell ref="A85:A91"/>
    <mergeCell ref="B85:B91"/>
    <mergeCell ref="D85:D91"/>
    <mergeCell ref="E85:E91"/>
    <mergeCell ref="E92:E98"/>
    <mergeCell ref="A78:A84"/>
    <mergeCell ref="B78:B84"/>
    <mergeCell ref="D25:D31"/>
    <mergeCell ref="B25:B31"/>
    <mergeCell ref="A18:A24"/>
    <mergeCell ref="E32:E38"/>
    <mergeCell ref="E25:E31"/>
    <mergeCell ref="D7:D13"/>
    <mergeCell ref="A7:A13"/>
    <mergeCell ref="B7:B13"/>
    <mergeCell ref="A25:A31"/>
    <mergeCell ref="B15:R15"/>
    <mergeCell ref="B16:R16"/>
    <mergeCell ref="B17:R17"/>
    <mergeCell ref="A39:A45"/>
    <mergeCell ref="E18:E24"/>
    <mergeCell ref="A32:A38"/>
    <mergeCell ref="E7:E13"/>
    <mergeCell ref="B18:B24"/>
    <mergeCell ref="D4:E4"/>
    <mergeCell ref="A2:Q2"/>
    <mergeCell ref="B1:C1"/>
    <mergeCell ref="A4:A5"/>
    <mergeCell ref="M3:Q3"/>
    <mergeCell ref="B4:B5"/>
    <mergeCell ref="C4:C5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.875" style="1" customWidth="1"/>
    <col min="2" max="2" width="17.375" style="1" customWidth="1"/>
    <col min="3" max="3" width="68.375" style="1" customWidth="1"/>
    <col min="4" max="4" width="19.875" style="1" customWidth="1"/>
    <col min="5" max="5" width="19.00390625" style="1" customWidth="1"/>
    <col min="6" max="16384" width="9.125" style="1" customWidth="1"/>
  </cols>
  <sheetData>
    <row r="1" s="2" customFormat="1" ht="15">
      <c r="E1" s="6" t="s">
        <v>170</v>
      </c>
    </row>
    <row r="2" s="2" customFormat="1" ht="15"/>
    <row r="3" spans="1:5" s="2" customFormat="1" ht="15.75">
      <c r="A3" s="256" t="s">
        <v>49</v>
      </c>
      <c r="B3" s="256"/>
      <c r="C3" s="256"/>
      <c r="D3" s="256"/>
      <c r="E3" s="256"/>
    </row>
    <row r="4" spans="1:5" s="2" customFormat="1" ht="15.75">
      <c r="A4" s="256" t="s">
        <v>281</v>
      </c>
      <c r="B4" s="256"/>
      <c r="C4" s="256"/>
      <c r="D4" s="256"/>
      <c r="E4" s="256"/>
    </row>
    <row r="5" spans="1:5" s="2" customFormat="1" ht="15.75">
      <c r="A5" s="256" t="s">
        <v>169</v>
      </c>
      <c r="B5" s="256"/>
      <c r="C5" s="256"/>
      <c r="D5" s="256"/>
      <c r="E5" s="256"/>
    </row>
    <row r="6" spans="1:5" s="2" customFormat="1" ht="15">
      <c r="A6" s="109"/>
      <c r="B6" s="109"/>
      <c r="C6" s="109"/>
      <c r="D6" s="109"/>
      <c r="E6" s="109"/>
    </row>
    <row r="7" spans="1:5" s="49" customFormat="1" ht="62.25" customHeight="1">
      <c r="A7" s="51" t="s">
        <v>50</v>
      </c>
      <c r="B7" s="51" t="s">
        <v>168</v>
      </c>
      <c r="C7" s="51" t="s">
        <v>167</v>
      </c>
      <c r="D7" s="51" t="s">
        <v>166</v>
      </c>
      <c r="E7" s="51" t="s">
        <v>165</v>
      </c>
    </row>
    <row r="8" spans="1:5" s="3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3" customFormat="1" ht="15">
      <c r="A9" s="50"/>
      <c r="B9" s="250" t="s">
        <v>48</v>
      </c>
      <c r="C9" s="251"/>
      <c r="D9" s="251"/>
      <c r="E9" s="252"/>
    </row>
    <row r="10" spans="1:5" s="3" customFormat="1" ht="15">
      <c r="A10" s="50"/>
      <c r="B10" s="250" t="s">
        <v>231</v>
      </c>
      <c r="C10" s="251"/>
      <c r="D10" s="251"/>
      <c r="E10" s="252"/>
    </row>
    <row r="11" spans="1:5" s="3" customFormat="1" ht="15">
      <c r="A11" s="50"/>
      <c r="B11" s="37"/>
      <c r="C11" s="37"/>
      <c r="D11" s="37"/>
      <c r="E11" s="50"/>
    </row>
    <row r="12" spans="1:5" s="3" customFormat="1" ht="15">
      <c r="A12" s="50"/>
      <c r="B12" s="250" t="s">
        <v>230</v>
      </c>
      <c r="C12" s="251"/>
      <c r="D12" s="251"/>
      <c r="E12" s="252"/>
    </row>
    <row r="13" spans="1:5" s="3" customFormat="1" ht="15">
      <c r="A13" s="50"/>
      <c r="B13" s="37"/>
      <c r="C13" s="37"/>
      <c r="D13" s="37"/>
      <c r="E13" s="50"/>
    </row>
    <row r="14" spans="1:5" s="3" customFormat="1" ht="15">
      <c r="A14" s="50"/>
      <c r="B14" s="253" t="s">
        <v>45</v>
      </c>
      <c r="C14" s="254"/>
      <c r="D14" s="254"/>
      <c r="E14" s="255"/>
    </row>
    <row r="15" ht="3" customHeight="1"/>
  </sheetData>
  <sheetProtection/>
  <mergeCells count="7">
    <mergeCell ref="B14:E14"/>
    <mergeCell ref="A3:E3"/>
    <mergeCell ref="B9:E9"/>
    <mergeCell ref="B10:E10"/>
    <mergeCell ref="B12:E12"/>
    <mergeCell ref="A4:E4"/>
    <mergeCell ref="A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BreakPreview" zoomScaleSheetLayoutView="100" workbookViewId="0" topLeftCell="A1">
      <selection activeCell="A9" sqref="A9:D10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212</v>
      </c>
    </row>
    <row r="2" s="2" customFormat="1" ht="15"/>
    <row r="3" spans="1:4" ht="15.75">
      <c r="A3" s="241" t="s">
        <v>200</v>
      </c>
      <c r="B3" s="241"/>
      <c r="C3" s="241"/>
      <c r="D3" s="241"/>
    </row>
    <row r="4" s="2" customFormat="1" ht="15"/>
    <row r="5" spans="1:4" ht="12.75">
      <c r="A5" s="257" t="s">
        <v>58</v>
      </c>
      <c r="B5" s="257" t="s">
        <v>172</v>
      </c>
      <c r="C5" s="257" t="s">
        <v>171</v>
      </c>
      <c r="D5" s="257" t="s">
        <v>59</v>
      </c>
    </row>
    <row r="6" spans="1:4" ht="12.75">
      <c r="A6" s="258"/>
      <c r="B6" s="258"/>
      <c r="C6" s="258"/>
      <c r="D6" s="258"/>
    </row>
    <row r="7" spans="1:4" ht="12.75">
      <c r="A7" s="14">
        <v>1</v>
      </c>
      <c r="B7" s="14">
        <v>2</v>
      </c>
      <c r="C7" s="14">
        <v>3</v>
      </c>
      <c r="D7" s="14">
        <v>4</v>
      </c>
    </row>
    <row r="8" spans="1:4" ht="12.75">
      <c r="A8" s="15">
        <v>1</v>
      </c>
      <c r="B8" s="16" t="s">
        <v>33</v>
      </c>
      <c r="C8" s="16"/>
      <c r="D8" s="17" t="s">
        <v>53</v>
      </c>
    </row>
    <row r="9" spans="1:4" ht="12.75">
      <c r="A9" s="174" t="s">
        <v>61</v>
      </c>
      <c r="B9" s="173" t="s">
        <v>62</v>
      </c>
      <c r="C9" s="173"/>
      <c r="D9" s="175"/>
    </row>
    <row r="10" spans="1:4" ht="12.75">
      <c r="A10" s="174" t="s">
        <v>63</v>
      </c>
      <c r="B10" s="173" t="s">
        <v>64</v>
      </c>
      <c r="C10" s="173"/>
      <c r="D10" s="175"/>
    </row>
    <row r="11" spans="1:4" ht="12.75">
      <c r="A11" s="15"/>
      <c r="B11" s="18" t="s">
        <v>45</v>
      </c>
      <c r="C11" s="16"/>
      <c r="D11" s="17"/>
    </row>
    <row r="12" spans="1:4" ht="12.75">
      <c r="A12" s="15" t="s">
        <v>65</v>
      </c>
      <c r="B12" s="16" t="s">
        <v>66</v>
      </c>
      <c r="C12" s="16"/>
      <c r="D12" s="17" t="s">
        <v>53</v>
      </c>
    </row>
    <row r="13" spans="1:4" ht="12.75">
      <c r="A13" s="15" t="s">
        <v>67</v>
      </c>
      <c r="B13" s="16" t="s">
        <v>68</v>
      </c>
      <c r="C13" s="16"/>
      <c r="D13" s="17"/>
    </row>
    <row r="14" spans="1:4" ht="12.75">
      <c r="A14" s="15" t="s">
        <v>69</v>
      </c>
      <c r="B14" s="16" t="s">
        <v>70</v>
      </c>
      <c r="C14" s="16"/>
      <c r="D14" s="17"/>
    </row>
    <row r="15" spans="1:4" ht="12.75">
      <c r="A15" s="15" t="s">
        <v>71</v>
      </c>
      <c r="B15" s="16" t="s">
        <v>72</v>
      </c>
      <c r="C15" s="16"/>
      <c r="D15" s="17"/>
    </row>
    <row r="16" spans="1:4" ht="12.75">
      <c r="A16" s="15"/>
      <c r="B16" s="18" t="s">
        <v>45</v>
      </c>
      <c r="C16" s="16"/>
      <c r="D16" s="17"/>
    </row>
    <row r="17" spans="1:4" ht="12.75">
      <c r="A17" s="15"/>
      <c r="B17" s="18" t="s">
        <v>45</v>
      </c>
      <c r="C17" s="16"/>
      <c r="D17" s="17"/>
    </row>
    <row r="18" spans="1:4" ht="12.75">
      <c r="A18" s="15"/>
      <c r="B18" s="16"/>
      <c r="C18" s="16"/>
      <c r="D18" s="17" t="s">
        <v>53</v>
      </c>
    </row>
    <row r="19" ht="3" customHeight="1"/>
    <row r="20" s="12" customFormat="1" ht="12">
      <c r="B20" s="19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showGridLines="0" view="pageBreakPreview" zoomScaleSheetLayoutView="100" zoomScalePageLayoutView="0" workbookViewId="0" topLeftCell="A13">
      <selection activeCell="B24" sqref="B24"/>
    </sheetView>
  </sheetViews>
  <sheetFormatPr defaultColWidth="9.00390625" defaultRowHeight="12.75"/>
  <cols>
    <col min="1" max="1" width="6.625" style="1" customWidth="1"/>
    <col min="2" max="2" width="53.75390625" style="0" customWidth="1"/>
    <col min="3" max="6" width="10.75390625" style="0" customWidth="1"/>
    <col min="7" max="7" width="17.00390625" style="0" bestFit="1" customWidth="1"/>
    <col min="8" max="11" width="15.75390625" style="0" bestFit="1" customWidth="1"/>
    <col min="14" max="14" width="62.375" style="0" customWidth="1"/>
  </cols>
  <sheetData>
    <row r="1" spans="10:11" ht="15">
      <c r="J1" s="261" t="s">
        <v>41</v>
      </c>
      <c r="K1" s="261"/>
    </row>
    <row r="2" ht="5.25" customHeight="1"/>
    <row r="3" spans="1:11" ht="27.75" customHeight="1">
      <c r="A3" s="262" t="s">
        <v>232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.75" customHeight="1">
      <c r="A5" s="263" t="s">
        <v>32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2:11" ht="13.5" customHeight="1">
      <c r="B6" s="102"/>
      <c r="C6" s="102"/>
      <c r="D6" s="102"/>
      <c r="E6" s="102"/>
      <c r="F6" s="102"/>
      <c r="G6" s="102"/>
      <c r="H6" s="102"/>
      <c r="I6" s="102"/>
      <c r="J6" s="102"/>
      <c r="K6" s="102" t="s">
        <v>213</v>
      </c>
    </row>
    <row r="7" spans="1:11" ht="15.75">
      <c r="A7" s="264" t="s">
        <v>207</v>
      </c>
      <c r="B7" s="266" t="s">
        <v>214</v>
      </c>
      <c r="C7" s="268" t="s">
        <v>215</v>
      </c>
      <c r="D7" s="269"/>
      <c r="E7" s="269"/>
      <c r="F7" s="270"/>
      <c r="G7" s="271" t="s">
        <v>199</v>
      </c>
      <c r="H7" s="272"/>
      <c r="I7" s="272"/>
      <c r="J7" s="272"/>
      <c r="K7" s="273"/>
    </row>
    <row r="8" spans="1:11" ht="15.75">
      <c r="A8" s="265"/>
      <c r="B8" s="267"/>
      <c r="C8" s="103" t="s">
        <v>52</v>
      </c>
      <c r="D8" s="103" t="s">
        <v>216</v>
      </c>
      <c r="E8" s="103" t="s">
        <v>217</v>
      </c>
      <c r="F8" s="103" t="s">
        <v>218</v>
      </c>
      <c r="G8" s="103">
        <v>2014</v>
      </c>
      <c r="H8" s="103">
        <v>2015</v>
      </c>
      <c r="I8" s="103">
        <v>2016</v>
      </c>
      <c r="J8" s="103">
        <v>2017</v>
      </c>
      <c r="K8" s="103">
        <v>2018</v>
      </c>
    </row>
    <row r="9" spans="1:11" ht="12.75">
      <c r="A9" s="169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</row>
    <row r="10" spans="1:11" ht="47.25">
      <c r="A10" s="170" t="s">
        <v>201</v>
      </c>
      <c r="B10" s="168" t="s">
        <v>34</v>
      </c>
      <c r="C10" s="105" t="s">
        <v>202</v>
      </c>
      <c r="D10" s="105" t="s">
        <v>202</v>
      </c>
      <c r="E10" s="105" t="s">
        <v>202</v>
      </c>
      <c r="F10" s="105" t="s">
        <v>202</v>
      </c>
      <c r="G10" s="105" t="s">
        <v>11</v>
      </c>
      <c r="H10" s="105" t="s">
        <v>11</v>
      </c>
      <c r="I10" s="105" t="s">
        <v>11</v>
      </c>
      <c r="J10" s="105" t="s">
        <v>11</v>
      </c>
      <c r="K10" s="105" t="s">
        <v>11</v>
      </c>
    </row>
    <row r="11" spans="1:11" ht="47.25">
      <c r="A11" s="171" t="s">
        <v>224</v>
      </c>
      <c r="B11" s="168" t="s">
        <v>35</v>
      </c>
      <c r="C11" s="105" t="s">
        <v>202</v>
      </c>
      <c r="D11" s="105" t="s">
        <v>202</v>
      </c>
      <c r="E11" s="105" t="s">
        <v>202</v>
      </c>
      <c r="F11" s="105" t="s">
        <v>202</v>
      </c>
      <c r="G11" s="105" t="s">
        <v>11</v>
      </c>
      <c r="H11" s="105" t="s">
        <v>11</v>
      </c>
      <c r="I11" s="105" t="s">
        <v>11</v>
      </c>
      <c r="J11" s="105" t="s">
        <v>11</v>
      </c>
      <c r="K11" s="105" t="s">
        <v>11</v>
      </c>
    </row>
    <row r="12" spans="1:11" ht="63">
      <c r="A12" s="171" t="s">
        <v>2</v>
      </c>
      <c r="B12" s="168" t="s">
        <v>42</v>
      </c>
      <c r="C12" s="105" t="s">
        <v>202</v>
      </c>
      <c r="D12" s="105" t="s">
        <v>202</v>
      </c>
      <c r="E12" s="105" t="s">
        <v>202</v>
      </c>
      <c r="F12" s="105" t="s">
        <v>202</v>
      </c>
      <c r="G12" s="163">
        <v>130000</v>
      </c>
      <c r="H12" s="163">
        <v>0</v>
      </c>
      <c r="I12" s="163">
        <v>0</v>
      </c>
      <c r="J12" s="163">
        <v>0</v>
      </c>
      <c r="K12" s="163">
        <v>0</v>
      </c>
    </row>
    <row r="13" spans="1:11" ht="15.75">
      <c r="A13" s="172" t="s">
        <v>292</v>
      </c>
      <c r="B13" s="106" t="s">
        <v>219</v>
      </c>
      <c r="C13" s="153" t="s">
        <v>0</v>
      </c>
      <c r="D13" s="153" t="s">
        <v>1</v>
      </c>
      <c r="E13" s="153" t="s">
        <v>12</v>
      </c>
      <c r="F13" s="155" t="s">
        <v>220</v>
      </c>
      <c r="G13" s="159">
        <v>30000</v>
      </c>
      <c r="H13" s="157"/>
      <c r="I13" s="157"/>
      <c r="J13" s="157"/>
      <c r="K13" s="157"/>
    </row>
    <row r="14" spans="1:11" ht="31.5">
      <c r="A14" s="172"/>
      <c r="B14" s="107" t="s">
        <v>221</v>
      </c>
      <c r="C14" s="103"/>
      <c r="D14" s="103"/>
      <c r="E14" s="103"/>
      <c r="F14" s="147"/>
      <c r="G14" s="148"/>
      <c r="H14" s="148"/>
      <c r="I14" s="148"/>
      <c r="J14" s="148"/>
      <c r="K14" s="148"/>
    </row>
    <row r="15" spans="1:11" ht="15.75">
      <c r="A15" s="172"/>
      <c r="B15" s="107" t="s">
        <v>197</v>
      </c>
      <c r="C15" s="103"/>
      <c r="D15" s="103"/>
      <c r="E15" s="103"/>
      <c r="F15" s="147"/>
      <c r="G15" s="150">
        <v>30000</v>
      </c>
      <c r="H15" s="148"/>
      <c r="I15" s="148"/>
      <c r="J15" s="148"/>
      <c r="K15" s="148"/>
    </row>
    <row r="16" spans="1:11" ht="15.75">
      <c r="A16" s="172" t="s">
        <v>8</v>
      </c>
      <c r="B16" s="106" t="s">
        <v>222</v>
      </c>
      <c r="C16" s="153" t="s">
        <v>0</v>
      </c>
      <c r="D16" s="153" t="s">
        <v>1</v>
      </c>
      <c r="E16" s="153" t="s">
        <v>13</v>
      </c>
      <c r="F16" s="155" t="s">
        <v>220</v>
      </c>
      <c r="G16" s="159">
        <v>100000</v>
      </c>
      <c r="H16" s="157"/>
      <c r="I16" s="157"/>
      <c r="J16" s="157"/>
      <c r="K16" s="157"/>
    </row>
    <row r="17" spans="1:11" ht="31.5">
      <c r="A17" s="172"/>
      <c r="B17" s="107" t="s">
        <v>221</v>
      </c>
      <c r="C17" s="103"/>
      <c r="D17" s="103"/>
      <c r="E17" s="103"/>
      <c r="F17" s="147"/>
      <c r="G17" s="148"/>
      <c r="H17" s="148"/>
      <c r="I17" s="148"/>
      <c r="J17" s="148"/>
      <c r="K17" s="148"/>
    </row>
    <row r="18" spans="1:14" ht="15.75">
      <c r="A18" s="172"/>
      <c r="B18" s="107" t="s">
        <v>197</v>
      </c>
      <c r="C18" s="103"/>
      <c r="D18" s="103"/>
      <c r="E18" s="103"/>
      <c r="F18" s="147"/>
      <c r="G18" s="150">
        <v>100000</v>
      </c>
      <c r="H18" s="148"/>
      <c r="I18" s="148"/>
      <c r="J18" s="148"/>
      <c r="K18" s="148"/>
      <c r="N18" s="176"/>
    </row>
    <row r="19" spans="1:11" ht="47.25">
      <c r="A19" s="171" t="s">
        <v>3</v>
      </c>
      <c r="B19" s="168" t="s">
        <v>37</v>
      </c>
      <c r="C19" s="105" t="s">
        <v>202</v>
      </c>
      <c r="D19" s="105" t="s">
        <v>202</v>
      </c>
      <c r="E19" s="105" t="s">
        <v>202</v>
      </c>
      <c r="F19" s="149" t="s">
        <v>202</v>
      </c>
      <c r="G19" s="105" t="s">
        <v>11</v>
      </c>
      <c r="H19" s="105" t="s">
        <v>11</v>
      </c>
      <c r="I19" s="105" t="s">
        <v>11</v>
      </c>
      <c r="J19" s="105" t="s">
        <v>11</v>
      </c>
      <c r="K19" s="105" t="s">
        <v>11</v>
      </c>
    </row>
    <row r="20" spans="1:11" ht="78.75">
      <c r="A20" s="171" t="s">
        <v>4</v>
      </c>
      <c r="B20" s="168" t="s">
        <v>38</v>
      </c>
      <c r="C20" s="105" t="s">
        <v>202</v>
      </c>
      <c r="D20" s="105" t="s">
        <v>202</v>
      </c>
      <c r="E20" s="105" t="s">
        <v>202</v>
      </c>
      <c r="F20" s="149" t="s">
        <v>202</v>
      </c>
      <c r="G20" s="105" t="s">
        <v>11</v>
      </c>
      <c r="H20" s="105" t="s">
        <v>11</v>
      </c>
      <c r="I20" s="105" t="s">
        <v>11</v>
      </c>
      <c r="J20" s="105" t="s">
        <v>11</v>
      </c>
      <c r="K20" s="105" t="s">
        <v>11</v>
      </c>
    </row>
    <row r="21" spans="1:11" ht="47.25">
      <c r="A21" s="171" t="s">
        <v>5</v>
      </c>
      <c r="B21" s="168" t="s">
        <v>39</v>
      </c>
      <c r="C21" s="105" t="s">
        <v>202</v>
      </c>
      <c r="D21" s="105" t="s">
        <v>202</v>
      </c>
      <c r="E21" s="105" t="s">
        <v>202</v>
      </c>
      <c r="F21" s="149" t="s">
        <v>202</v>
      </c>
      <c r="G21" s="105" t="s">
        <v>11</v>
      </c>
      <c r="H21" s="105" t="s">
        <v>11</v>
      </c>
      <c r="I21" s="105" t="s">
        <v>11</v>
      </c>
      <c r="J21" s="105" t="s">
        <v>11</v>
      </c>
      <c r="K21" s="105" t="s">
        <v>11</v>
      </c>
    </row>
    <row r="22" spans="1:11" ht="78.75">
      <c r="A22" s="171" t="s">
        <v>6</v>
      </c>
      <c r="B22" s="168" t="s">
        <v>40</v>
      </c>
      <c r="C22" s="105" t="s">
        <v>202</v>
      </c>
      <c r="D22" s="105" t="s">
        <v>202</v>
      </c>
      <c r="E22" s="105" t="s">
        <v>202</v>
      </c>
      <c r="F22" s="149" t="s">
        <v>202</v>
      </c>
      <c r="G22" s="105" t="s">
        <v>11</v>
      </c>
      <c r="H22" s="105" t="s">
        <v>11</v>
      </c>
      <c r="I22" s="105" t="s">
        <v>11</v>
      </c>
      <c r="J22" s="105" t="s">
        <v>11</v>
      </c>
      <c r="K22" s="105" t="s">
        <v>11</v>
      </c>
    </row>
    <row r="23" spans="1:11" ht="94.5">
      <c r="A23" s="171" t="s">
        <v>7</v>
      </c>
      <c r="B23" s="168" t="s">
        <v>43</v>
      </c>
      <c r="C23" s="105" t="s">
        <v>202</v>
      </c>
      <c r="D23" s="105" t="s">
        <v>202</v>
      </c>
      <c r="E23" s="105" t="s">
        <v>202</v>
      </c>
      <c r="F23" s="149" t="s">
        <v>202</v>
      </c>
      <c r="G23" s="105" t="s">
        <v>11</v>
      </c>
      <c r="H23" s="105" t="s">
        <v>11</v>
      </c>
      <c r="I23" s="105" t="s">
        <v>11</v>
      </c>
      <c r="J23" s="105" t="s">
        <v>11</v>
      </c>
      <c r="K23" s="105" t="s">
        <v>11</v>
      </c>
    </row>
    <row r="24" spans="1:11" ht="47.25">
      <c r="A24" s="171" t="s">
        <v>225</v>
      </c>
      <c r="B24" s="168" t="s">
        <v>233</v>
      </c>
      <c r="C24" s="105" t="s">
        <v>202</v>
      </c>
      <c r="D24" s="105" t="s">
        <v>202</v>
      </c>
      <c r="E24" s="105" t="s">
        <v>202</v>
      </c>
      <c r="F24" s="149" t="s">
        <v>202</v>
      </c>
      <c r="G24" s="163">
        <v>40032.14</v>
      </c>
      <c r="H24" s="163">
        <v>41990.39</v>
      </c>
      <c r="I24" s="163">
        <v>43351.65</v>
      </c>
      <c r="J24" s="163">
        <v>47686.82000000001</v>
      </c>
      <c r="K24" s="163">
        <v>52455.51000000001</v>
      </c>
    </row>
    <row r="25" spans="1:11" ht="15.75">
      <c r="A25" s="172" t="s">
        <v>9</v>
      </c>
      <c r="B25" s="106" t="s">
        <v>219</v>
      </c>
      <c r="C25" s="153" t="s">
        <v>14</v>
      </c>
      <c r="D25" s="153" t="s">
        <v>15</v>
      </c>
      <c r="E25" s="154" t="s">
        <v>16</v>
      </c>
      <c r="F25" s="155" t="s">
        <v>17</v>
      </c>
      <c r="G25" s="158">
        <v>2785</v>
      </c>
      <c r="H25" s="156">
        <v>2888</v>
      </c>
      <c r="I25" s="156">
        <v>2888</v>
      </c>
      <c r="J25" s="162">
        <v>3176.8</v>
      </c>
      <c r="K25" s="162">
        <v>3494.4800000000005</v>
      </c>
    </row>
    <row r="26" spans="1:11" ht="31.5">
      <c r="A26" s="172"/>
      <c r="B26" s="107" t="s">
        <v>221</v>
      </c>
      <c r="C26" s="103"/>
      <c r="D26" s="103"/>
      <c r="E26" s="103"/>
      <c r="F26" s="147"/>
      <c r="G26" s="151"/>
      <c r="H26" s="151"/>
      <c r="I26" s="151"/>
      <c r="J26" s="157"/>
      <c r="K26" s="148"/>
    </row>
    <row r="27" spans="1:11" ht="15.75">
      <c r="A27" s="172"/>
      <c r="B27" s="107" t="s">
        <v>197</v>
      </c>
      <c r="C27" s="103"/>
      <c r="D27" s="103"/>
      <c r="E27" s="103"/>
      <c r="F27" s="147"/>
      <c r="G27" s="151">
        <v>2785</v>
      </c>
      <c r="H27" s="151">
        <v>2888</v>
      </c>
      <c r="I27" s="151">
        <v>2888</v>
      </c>
      <c r="J27" s="151">
        <v>3176.8</v>
      </c>
      <c r="K27" s="151">
        <v>3494.4800000000005</v>
      </c>
    </row>
    <row r="28" spans="1:11" ht="15.75">
      <c r="A28" s="172" t="s">
        <v>10</v>
      </c>
      <c r="B28" s="106" t="s">
        <v>222</v>
      </c>
      <c r="C28" s="153" t="s">
        <v>14</v>
      </c>
      <c r="D28" s="153" t="s">
        <v>18</v>
      </c>
      <c r="E28" s="154" t="s">
        <v>16</v>
      </c>
      <c r="F28" s="155" t="s">
        <v>17</v>
      </c>
      <c r="G28" s="160">
        <v>13126</v>
      </c>
      <c r="H28" s="159">
        <v>13581</v>
      </c>
      <c r="I28" s="159">
        <v>13581</v>
      </c>
      <c r="J28" s="161">
        <v>14939.1</v>
      </c>
      <c r="K28" s="161">
        <v>16433.010000000002</v>
      </c>
    </row>
    <row r="29" spans="1:11" ht="31.5">
      <c r="A29" s="172"/>
      <c r="B29" s="107" t="s">
        <v>221</v>
      </c>
      <c r="C29" s="103"/>
      <c r="D29" s="103"/>
      <c r="E29" s="103"/>
      <c r="F29" s="147"/>
      <c r="G29" s="151"/>
      <c r="H29" s="151"/>
      <c r="I29" s="151"/>
      <c r="J29" s="157"/>
      <c r="K29" s="148"/>
    </row>
    <row r="30" spans="1:11" ht="15.75">
      <c r="A30" s="172"/>
      <c r="B30" s="107" t="s">
        <v>197</v>
      </c>
      <c r="C30" s="103"/>
      <c r="D30" s="103"/>
      <c r="E30" s="103"/>
      <c r="F30" s="147"/>
      <c r="G30" s="151">
        <v>13126</v>
      </c>
      <c r="H30" s="151">
        <v>13581</v>
      </c>
      <c r="I30" s="151">
        <v>13581</v>
      </c>
      <c r="J30" s="151">
        <v>14939.1</v>
      </c>
      <c r="K30" s="151">
        <v>16433.010000000002</v>
      </c>
    </row>
    <row r="31" spans="1:11" ht="15.75">
      <c r="A31" s="172" t="s">
        <v>21</v>
      </c>
      <c r="B31" s="106" t="s">
        <v>23</v>
      </c>
      <c r="C31" s="153" t="s">
        <v>14</v>
      </c>
      <c r="D31" s="153" t="s">
        <v>18</v>
      </c>
      <c r="E31" s="154" t="s">
        <v>16</v>
      </c>
      <c r="F31" s="155" t="s">
        <v>29</v>
      </c>
      <c r="G31" s="158">
        <v>10425.94</v>
      </c>
      <c r="H31" s="156">
        <v>11351.99</v>
      </c>
      <c r="I31" s="156">
        <v>12125.25</v>
      </c>
      <c r="J31" s="162">
        <v>13337.78</v>
      </c>
      <c r="K31" s="162">
        <v>14671.560000000003</v>
      </c>
    </row>
    <row r="32" spans="1:11" ht="31.5">
      <c r="A32" s="172"/>
      <c r="B32" s="107" t="s">
        <v>221</v>
      </c>
      <c r="C32" s="103"/>
      <c r="D32" s="103"/>
      <c r="E32" s="103"/>
      <c r="F32" s="147"/>
      <c r="G32" s="158"/>
      <c r="H32" s="156"/>
      <c r="I32" s="156"/>
      <c r="J32" s="157"/>
      <c r="K32" s="157"/>
    </row>
    <row r="33" spans="1:11" ht="15.75">
      <c r="A33" s="172"/>
      <c r="B33" s="107" t="s">
        <v>197</v>
      </c>
      <c r="C33" s="103"/>
      <c r="D33" s="103"/>
      <c r="E33" s="103"/>
      <c r="F33" s="147"/>
      <c r="G33" s="151">
        <v>10425.94</v>
      </c>
      <c r="H33" s="151">
        <v>11351.99</v>
      </c>
      <c r="I33" s="151">
        <v>12125.25</v>
      </c>
      <c r="J33" s="151">
        <v>13337.775000000001</v>
      </c>
      <c r="K33" s="151">
        <v>14671.552500000003</v>
      </c>
    </row>
    <row r="34" spans="1:11" ht="15.75">
      <c r="A34" s="172" t="s">
        <v>22</v>
      </c>
      <c r="B34" s="106" t="s">
        <v>24</v>
      </c>
      <c r="C34" s="153" t="s">
        <v>14</v>
      </c>
      <c r="D34" s="153" t="s">
        <v>18</v>
      </c>
      <c r="E34" s="154" t="s">
        <v>16</v>
      </c>
      <c r="F34" s="155" t="s">
        <v>30</v>
      </c>
      <c r="G34" s="158">
        <v>7</v>
      </c>
      <c r="H34" s="156">
        <v>7</v>
      </c>
      <c r="I34" s="156">
        <v>7</v>
      </c>
      <c r="J34" s="162">
        <v>7.700000000000001</v>
      </c>
      <c r="K34" s="162">
        <v>8.470000000000002</v>
      </c>
    </row>
    <row r="35" spans="1:11" ht="31.5">
      <c r="A35" s="172"/>
      <c r="B35" s="107" t="s">
        <v>221</v>
      </c>
      <c r="C35" s="103"/>
      <c r="D35" s="103"/>
      <c r="E35" s="103"/>
      <c r="F35" s="147"/>
      <c r="G35" s="151"/>
      <c r="H35" s="151"/>
      <c r="I35" s="151"/>
      <c r="J35" s="157"/>
      <c r="K35" s="103"/>
    </row>
    <row r="36" spans="1:11" ht="15.75">
      <c r="A36" s="172"/>
      <c r="B36" s="107" t="s">
        <v>197</v>
      </c>
      <c r="C36" s="103"/>
      <c r="D36" s="103"/>
      <c r="E36" s="103"/>
      <c r="F36" s="147"/>
      <c r="G36" s="151">
        <v>7</v>
      </c>
      <c r="H36" s="151">
        <v>7</v>
      </c>
      <c r="I36" s="151">
        <v>7</v>
      </c>
      <c r="J36" s="151">
        <v>7.5</v>
      </c>
      <c r="K36" s="151">
        <v>7.5</v>
      </c>
    </row>
    <row r="37" spans="1:11" ht="15.75">
      <c r="A37" s="172" t="s">
        <v>25</v>
      </c>
      <c r="B37" s="106" t="s">
        <v>27</v>
      </c>
      <c r="C37" s="153">
        <v>851</v>
      </c>
      <c r="D37" s="153" t="s">
        <v>19</v>
      </c>
      <c r="E37" s="154" t="s">
        <v>20</v>
      </c>
      <c r="F37" s="155">
        <v>600</v>
      </c>
      <c r="G37" s="158">
        <v>7900</v>
      </c>
      <c r="H37" s="156">
        <v>8100</v>
      </c>
      <c r="I37" s="156">
        <v>8400</v>
      </c>
      <c r="J37" s="162">
        <v>9240</v>
      </c>
      <c r="K37" s="162">
        <v>10164</v>
      </c>
    </row>
    <row r="38" spans="1:11" ht="31.5">
      <c r="A38" s="172"/>
      <c r="B38" s="107" t="s">
        <v>221</v>
      </c>
      <c r="C38" s="103"/>
      <c r="D38" s="103"/>
      <c r="E38" s="103"/>
      <c r="F38" s="147"/>
      <c r="G38" s="151"/>
      <c r="H38" s="151"/>
      <c r="I38" s="151"/>
      <c r="J38" s="157"/>
      <c r="K38" s="103"/>
    </row>
    <row r="39" spans="1:11" ht="15.75">
      <c r="A39" s="172"/>
      <c r="B39" s="107" t="s">
        <v>197</v>
      </c>
      <c r="C39" s="103"/>
      <c r="D39" s="103"/>
      <c r="E39" s="103"/>
      <c r="F39" s="147"/>
      <c r="G39" s="151">
        <v>7900</v>
      </c>
      <c r="H39" s="151">
        <v>8100</v>
      </c>
      <c r="I39" s="151">
        <v>8400</v>
      </c>
      <c r="J39" s="151">
        <v>9240</v>
      </c>
      <c r="K39" s="151">
        <v>10164</v>
      </c>
    </row>
    <row r="40" spans="1:11" ht="15.75">
      <c r="A40" s="172" t="s">
        <v>26</v>
      </c>
      <c r="B40" s="106" t="s">
        <v>28</v>
      </c>
      <c r="C40" s="153" t="s">
        <v>14</v>
      </c>
      <c r="D40" s="153" t="s">
        <v>31</v>
      </c>
      <c r="E40" s="154" t="s">
        <v>20</v>
      </c>
      <c r="F40" s="155" t="s">
        <v>223</v>
      </c>
      <c r="G40" s="158">
        <v>5788.2</v>
      </c>
      <c r="H40" s="156">
        <v>6062.4</v>
      </c>
      <c r="I40" s="156">
        <v>6350.4</v>
      </c>
      <c r="J40" s="162">
        <v>6985.4400000000005</v>
      </c>
      <c r="K40" s="162">
        <v>7683.990000000002</v>
      </c>
    </row>
    <row r="41" spans="1:11" ht="31.5">
      <c r="A41" s="172"/>
      <c r="B41" s="107" t="s">
        <v>221</v>
      </c>
      <c r="C41" s="103"/>
      <c r="D41" s="103"/>
      <c r="E41" s="103"/>
      <c r="F41" s="147"/>
      <c r="G41" s="151"/>
      <c r="H41" s="151"/>
      <c r="I41" s="151"/>
      <c r="J41" s="157"/>
      <c r="K41" s="103"/>
    </row>
    <row r="42" spans="1:11" ht="15.75">
      <c r="A42" s="172"/>
      <c r="B42" s="107" t="s">
        <v>197</v>
      </c>
      <c r="C42" s="103"/>
      <c r="D42" s="103"/>
      <c r="E42" s="103"/>
      <c r="F42" s="147"/>
      <c r="G42" s="151">
        <v>5788.2</v>
      </c>
      <c r="H42" s="151">
        <v>6062.4</v>
      </c>
      <c r="I42" s="151">
        <v>6350.4</v>
      </c>
      <c r="J42" s="151">
        <v>6985.4400000000005</v>
      </c>
      <c r="K42" s="151">
        <v>7683.984000000001</v>
      </c>
    </row>
    <row r="43" spans="1:11" ht="15.75">
      <c r="A43" s="172"/>
      <c r="B43" s="164" t="s">
        <v>226</v>
      </c>
      <c r="C43" s="165" t="s">
        <v>202</v>
      </c>
      <c r="D43" s="165" t="s">
        <v>202</v>
      </c>
      <c r="E43" s="165" t="s">
        <v>202</v>
      </c>
      <c r="F43" s="166" t="s">
        <v>202</v>
      </c>
      <c r="G43" s="167">
        <v>170032.14</v>
      </c>
      <c r="H43" s="167">
        <v>41990.39</v>
      </c>
      <c r="I43" s="167">
        <v>43351.65</v>
      </c>
      <c r="J43" s="167">
        <v>47686.82000000001</v>
      </c>
      <c r="K43" s="167">
        <v>52455.51000000001</v>
      </c>
    </row>
    <row r="44" spans="2:11" ht="9.75" customHeight="1">
      <c r="B44" s="108"/>
      <c r="C44" s="108"/>
      <c r="D44" s="108"/>
      <c r="E44" s="108"/>
      <c r="F44" s="108"/>
      <c r="G44" s="152"/>
      <c r="H44" s="152"/>
      <c r="I44" s="152"/>
      <c r="J44" s="152"/>
      <c r="K44" s="152"/>
    </row>
    <row r="45" spans="2:11" ht="33" customHeight="1">
      <c r="B45" s="260" t="s">
        <v>227</v>
      </c>
      <c r="C45" s="260"/>
      <c r="D45" s="260"/>
      <c r="E45" s="260"/>
      <c r="F45" s="260"/>
      <c r="G45" s="260"/>
      <c r="H45" s="260"/>
      <c r="I45" s="260"/>
      <c r="J45" s="260"/>
      <c r="K45" s="260"/>
    </row>
    <row r="46" spans="2:11" ht="12.75">
      <c r="B46" s="259" t="s">
        <v>228</v>
      </c>
      <c r="C46" s="259"/>
      <c r="D46" s="259"/>
      <c r="E46" s="259"/>
      <c r="F46" s="259"/>
      <c r="G46" s="259"/>
      <c r="H46" s="259"/>
      <c r="I46" s="259"/>
      <c r="J46" s="259"/>
      <c r="K46" s="259"/>
    </row>
    <row r="47" spans="2:11" ht="12.75">
      <c r="B47" s="259" t="s">
        <v>229</v>
      </c>
      <c r="C47" s="259"/>
      <c r="D47" s="259"/>
      <c r="E47" s="259"/>
      <c r="F47" s="259"/>
      <c r="G47" s="259"/>
      <c r="H47" s="259"/>
      <c r="I47" s="259"/>
      <c r="J47" s="259"/>
      <c r="K47" s="259"/>
    </row>
  </sheetData>
  <sheetProtection/>
  <mergeCells count="10">
    <mergeCell ref="B46:K46"/>
    <mergeCell ref="B47:K47"/>
    <mergeCell ref="B45:K45"/>
    <mergeCell ref="J1:K1"/>
    <mergeCell ref="A3:K3"/>
    <mergeCell ref="A5:K5"/>
    <mergeCell ref="A7:A8"/>
    <mergeCell ref="B7:B8"/>
    <mergeCell ref="C7:F7"/>
    <mergeCell ref="G7:K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4"/>
  <sheetViews>
    <sheetView view="pageBreakPreview" zoomScale="130" zoomScaleSheetLayoutView="130" workbookViewId="0" topLeftCell="A7">
      <selection activeCell="D37" sqref="D37"/>
    </sheetView>
  </sheetViews>
  <sheetFormatPr defaultColWidth="9.00390625" defaultRowHeight="12.75"/>
  <cols>
    <col min="1" max="1" width="4.125" style="1" customWidth="1"/>
    <col min="2" max="2" width="13.375" style="1" customWidth="1"/>
    <col min="3" max="5" width="8.125" style="1" customWidth="1"/>
    <col min="6" max="6" width="8.625" style="1" customWidth="1"/>
    <col min="7" max="9" width="6.875" style="1" customWidth="1"/>
    <col min="10" max="10" width="6.75390625" style="1" customWidth="1"/>
    <col min="11" max="11" width="6.875" style="1" customWidth="1"/>
    <col min="12" max="31" width="4.00390625" style="1" customWidth="1"/>
    <col min="32" max="16384" width="9.125" style="1" customWidth="1"/>
  </cols>
  <sheetData>
    <row r="1" s="2" customFormat="1" ht="15">
      <c r="AE1" s="6" t="s">
        <v>193</v>
      </c>
    </row>
    <row r="2" s="2" customFormat="1" ht="15"/>
    <row r="3" spans="1:31" ht="18.75">
      <c r="A3" s="241" t="s">
        <v>180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="2" customFormat="1" ht="15"/>
    <row r="5" spans="1:31" s="20" customFormat="1" ht="18" customHeight="1">
      <c r="A5" s="303" t="s">
        <v>58</v>
      </c>
      <c r="B5" s="303" t="s">
        <v>176</v>
      </c>
      <c r="C5" s="303" t="s">
        <v>79</v>
      </c>
      <c r="D5" s="303"/>
      <c r="E5" s="303"/>
      <c r="F5" s="303"/>
      <c r="G5" s="303" t="s">
        <v>78</v>
      </c>
      <c r="H5" s="303" t="s">
        <v>173</v>
      </c>
      <c r="I5" s="303" t="s">
        <v>75</v>
      </c>
      <c r="J5" s="303" t="s">
        <v>76</v>
      </c>
      <c r="K5" s="303" t="s">
        <v>77</v>
      </c>
      <c r="L5" s="303" t="s">
        <v>80</v>
      </c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</row>
    <row r="6" spans="1:31" s="20" customFormat="1" ht="18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 t="s">
        <v>81</v>
      </c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 t="s">
        <v>82</v>
      </c>
      <c r="Y6" s="303"/>
      <c r="Z6" s="303"/>
      <c r="AA6" s="303"/>
      <c r="AB6" s="303" t="s">
        <v>83</v>
      </c>
      <c r="AC6" s="303"/>
      <c r="AD6" s="303"/>
      <c r="AE6" s="303"/>
    </row>
    <row r="7" spans="1:31" s="20" customFormat="1" ht="51.75" customHeight="1">
      <c r="A7" s="303"/>
      <c r="B7" s="303"/>
      <c r="C7" s="21" t="s">
        <v>54</v>
      </c>
      <c r="D7" s="21" t="s">
        <v>105</v>
      </c>
      <c r="E7" s="21" t="s">
        <v>183</v>
      </c>
      <c r="F7" s="21" t="s">
        <v>184</v>
      </c>
      <c r="G7" s="303"/>
      <c r="H7" s="303"/>
      <c r="I7" s="303"/>
      <c r="J7" s="303"/>
      <c r="K7" s="303"/>
      <c r="L7" s="21">
        <v>1</v>
      </c>
      <c r="M7" s="21">
        <v>2</v>
      </c>
      <c r="N7" s="21">
        <v>3</v>
      </c>
      <c r="O7" s="21">
        <v>4</v>
      </c>
      <c r="P7" s="21">
        <v>5</v>
      </c>
      <c r="Q7" s="21">
        <v>6</v>
      </c>
      <c r="R7" s="21">
        <v>7</v>
      </c>
      <c r="S7" s="21">
        <v>8</v>
      </c>
      <c r="T7" s="21">
        <v>9</v>
      </c>
      <c r="U7" s="21">
        <v>10</v>
      </c>
      <c r="V7" s="21">
        <v>11</v>
      </c>
      <c r="W7" s="21">
        <v>12</v>
      </c>
      <c r="X7" s="21">
        <v>1</v>
      </c>
      <c r="Y7" s="21">
        <v>2</v>
      </c>
      <c r="Z7" s="21">
        <v>3</v>
      </c>
      <c r="AA7" s="21">
        <v>4</v>
      </c>
      <c r="AB7" s="21">
        <v>1</v>
      </c>
      <c r="AC7" s="21">
        <v>2</v>
      </c>
      <c r="AD7" s="21">
        <v>3</v>
      </c>
      <c r="AE7" s="21">
        <v>4</v>
      </c>
    </row>
    <row r="8" spans="1:31" s="20" customFormat="1" ht="9.7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  <c r="O8" s="65">
        <v>15</v>
      </c>
      <c r="P8" s="65">
        <v>16</v>
      </c>
      <c r="Q8" s="65">
        <v>17</v>
      </c>
      <c r="R8" s="65">
        <v>18</v>
      </c>
      <c r="S8" s="65">
        <v>19</v>
      </c>
      <c r="T8" s="65">
        <v>20</v>
      </c>
      <c r="U8" s="65">
        <v>21</v>
      </c>
      <c r="V8" s="65">
        <v>22</v>
      </c>
      <c r="W8" s="65">
        <v>23</v>
      </c>
      <c r="X8" s="65">
        <v>24</v>
      </c>
      <c r="Y8" s="65">
        <v>25</v>
      </c>
      <c r="Z8" s="65">
        <v>26</v>
      </c>
      <c r="AA8" s="65">
        <v>27</v>
      </c>
      <c r="AB8" s="65">
        <v>28</v>
      </c>
      <c r="AC8" s="65">
        <v>29</v>
      </c>
      <c r="AD8" s="65">
        <v>30</v>
      </c>
      <c r="AE8" s="65">
        <v>31</v>
      </c>
    </row>
    <row r="9" spans="1:31" s="20" customFormat="1" ht="23.25" customHeight="1">
      <c r="A9" s="96" t="s">
        <v>201</v>
      </c>
      <c r="B9" s="97" t="s">
        <v>84</v>
      </c>
      <c r="C9" s="98"/>
      <c r="D9" s="98"/>
      <c r="E9" s="98"/>
      <c r="F9" s="98"/>
      <c r="G9" s="100" t="s">
        <v>202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22" customFormat="1" ht="19.5" customHeight="1">
      <c r="A10" s="52" t="s">
        <v>61</v>
      </c>
      <c r="B10" s="53" t="s">
        <v>85</v>
      </c>
      <c r="C10" s="53"/>
      <c r="D10" s="53"/>
      <c r="E10" s="53"/>
      <c r="F10" s="53"/>
      <c r="G10" s="300"/>
      <c r="H10" s="300"/>
      <c r="I10" s="294"/>
      <c r="J10" s="297"/>
      <c r="K10" s="297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9"/>
    </row>
    <row r="11" spans="1:31" s="22" customFormat="1" ht="9.75">
      <c r="A11" s="292" t="s">
        <v>179</v>
      </c>
      <c r="B11" s="293"/>
      <c r="C11" s="54"/>
      <c r="D11" s="54"/>
      <c r="E11" s="54"/>
      <c r="F11" s="54"/>
      <c r="G11" s="301"/>
      <c r="H11" s="301"/>
      <c r="I11" s="295"/>
      <c r="J11" s="298"/>
      <c r="K11" s="298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90"/>
    </row>
    <row r="12" spans="1:31" s="22" customFormat="1" ht="9.75">
      <c r="A12" s="292" t="s">
        <v>60</v>
      </c>
      <c r="B12" s="293"/>
      <c r="C12" s="54"/>
      <c r="D12" s="54"/>
      <c r="E12" s="54"/>
      <c r="F12" s="54"/>
      <c r="G12" s="301"/>
      <c r="H12" s="301"/>
      <c r="I12" s="295"/>
      <c r="J12" s="298"/>
      <c r="K12" s="298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90"/>
    </row>
    <row r="13" spans="1:31" s="22" customFormat="1" ht="11.25" customHeight="1">
      <c r="A13" s="292" t="s">
        <v>98</v>
      </c>
      <c r="B13" s="293"/>
      <c r="C13" s="54"/>
      <c r="D13" s="54"/>
      <c r="E13" s="54"/>
      <c r="F13" s="54"/>
      <c r="G13" s="301"/>
      <c r="H13" s="301"/>
      <c r="I13" s="295"/>
      <c r="J13" s="298"/>
      <c r="K13" s="298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90"/>
    </row>
    <row r="14" spans="1:31" s="22" customFormat="1" ht="9.75" customHeight="1">
      <c r="A14" s="292" t="s">
        <v>99</v>
      </c>
      <c r="B14" s="293"/>
      <c r="C14" s="54"/>
      <c r="D14" s="54"/>
      <c r="E14" s="54"/>
      <c r="F14" s="54"/>
      <c r="G14" s="301"/>
      <c r="H14" s="301"/>
      <c r="I14" s="295"/>
      <c r="J14" s="298"/>
      <c r="K14" s="298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90"/>
    </row>
    <row r="15" spans="1:31" s="22" customFormat="1" ht="20.25" customHeight="1">
      <c r="A15" s="292" t="s">
        <v>100</v>
      </c>
      <c r="B15" s="293"/>
      <c r="C15" s="54"/>
      <c r="D15" s="54"/>
      <c r="E15" s="54"/>
      <c r="F15" s="54"/>
      <c r="G15" s="301"/>
      <c r="H15" s="301"/>
      <c r="I15" s="295"/>
      <c r="J15" s="298"/>
      <c r="K15" s="298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90"/>
    </row>
    <row r="16" spans="1:31" s="22" customFormat="1" ht="9.75">
      <c r="A16" s="283" t="s">
        <v>56</v>
      </c>
      <c r="B16" s="284"/>
      <c r="C16" s="55"/>
      <c r="D16" s="55"/>
      <c r="E16" s="55"/>
      <c r="F16" s="55"/>
      <c r="G16" s="302"/>
      <c r="H16" s="302"/>
      <c r="I16" s="296"/>
      <c r="J16" s="299"/>
      <c r="K16" s="299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91"/>
    </row>
    <row r="17" spans="1:31" s="22" customFormat="1" ht="9.75">
      <c r="A17" s="52" t="s">
        <v>86</v>
      </c>
      <c r="B17" s="53" t="s">
        <v>87</v>
      </c>
      <c r="C17" s="53"/>
      <c r="D17" s="53"/>
      <c r="E17" s="53"/>
      <c r="F17" s="53"/>
      <c r="G17" s="300"/>
      <c r="H17" s="300"/>
      <c r="I17" s="294"/>
      <c r="J17" s="297"/>
      <c r="K17" s="297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9"/>
    </row>
    <row r="18" spans="1:31" s="22" customFormat="1" ht="9.75" customHeight="1">
      <c r="A18" s="292" t="s">
        <v>179</v>
      </c>
      <c r="B18" s="293"/>
      <c r="C18" s="54"/>
      <c r="D18" s="54"/>
      <c r="E18" s="54"/>
      <c r="F18" s="54"/>
      <c r="G18" s="301"/>
      <c r="H18" s="301"/>
      <c r="I18" s="295"/>
      <c r="J18" s="298"/>
      <c r="K18" s="298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90"/>
    </row>
    <row r="19" spans="1:31" s="22" customFormat="1" ht="9.75" customHeight="1">
      <c r="A19" s="292" t="s">
        <v>60</v>
      </c>
      <c r="B19" s="293"/>
      <c r="C19" s="54"/>
      <c r="D19" s="54"/>
      <c r="E19" s="54"/>
      <c r="F19" s="54"/>
      <c r="G19" s="301"/>
      <c r="H19" s="301"/>
      <c r="I19" s="295"/>
      <c r="J19" s="298"/>
      <c r="K19" s="298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90"/>
    </row>
    <row r="20" spans="1:31" s="22" customFormat="1" ht="11.25" customHeight="1">
      <c r="A20" s="292" t="s">
        <v>98</v>
      </c>
      <c r="B20" s="293"/>
      <c r="C20" s="54"/>
      <c r="D20" s="54"/>
      <c r="E20" s="54"/>
      <c r="F20" s="54"/>
      <c r="G20" s="301"/>
      <c r="H20" s="301"/>
      <c r="I20" s="295"/>
      <c r="J20" s="298"/>
      <c r="K20" s="298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90"/>
    </row>
    <row r="21" spans="1:31" s="22" customFormat="1" ht="9.75" customHeight="1">
      <c r="A21" s="292" t="s">
        <v>99</v>
      </c>
      <c r="B21" s="293"/>
      <c r="C21" s="54"/>
      <c r="D21" s="54"/>
      <c r="E21" s="54"/>
      <c r="F21" s="54"/>
      <c r="G21" s="301"/>
      <c r="H21" s="301"/>
      <c r="I21" s="295"/>
      <c r="J21" s="298"/>
      <c r="K21" s="298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90"/>
    </row>
    <row r="22" spans="1:31" s="22" customFormat="1" ht="20.25" customHeight="1">
      <c r="A22" s="292" t="s">
        <v>100</v>
      </c>
      <c r="B22" s="293"/>
      <c r="C22" s="54"/>
      <c r="D22" s="54"/>
      <c r="E22" s="54"/>
      <c r="F22" s="54"/>
      <c r="G22" s="301"/>
      <c r="H22" s="301"/>
      <c r="I22" s="295"/>
      <c r="J22" s="298"/>
      <c r="K22" s="298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90"/>
    </row>
    <row r="23" spans="1:31" s="22" customFormat="1" ht="9.75" customHeight="1">
      <c r="A23" s="283" t="s">
        <v>56</v>
      </c>
      <c r="B23" s="284"/>
      <c r="C23" s="55"/>
      <c r="D23" s="55"/>
      <c r="E23" s="55"/>
      <c r="F23" s="55"/>
      <c r="G23" s="302"/>
      <c r="H23" s="302"/>
      <c r="I23" s="296"/>
      <c r="J23" s="299"/>
      <c r="K23" s="299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91"/>
    </row>
    <row r="24" spans="1:31" s="22" customFormat="1" ht="29.25">
      <c r="A24" s="57"/>
      <c r="B24" s="66" t="s">
        <v>89</v>
      </c>
      <c r="C24" s="58"/>
      <c r="D24" s="58"/>
      <c r="E24" s="58"/>
      <c r="F24" s="58"/>
      <c r="G24" s="58"/>
      <c r="H24" s="58"/>
      <c r="I24" s="59" t="s">
        <v>53</v>
      </c>
      <c r="J24" s="60" t="s">
        <v>53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</row>
    <row r="25" spans="1:31" s="22" customFormat="1" ht="9.75">
      <c r="A25" s="57"/>
      <c r="B25" s="58" t="s">
        <v>45</v>
      </c>
      <c r="C25" s="58"/>
      <c r="D25" s="58"/>
      <c r="E25" s="58"/>
      <c r="F25" s="58"/>
      <c r="G25" s="58"/>
      <c r="H25" s="58"/>
      <c r="I25" s="59"/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</row>
    <row r="26" spans="1:31" s="22" customFormat="1" ht="9.75">
      <c r="A26" s="56" t="s">
        <v>63</v>
      </c>
      <c r="B26" s="53" t="s">
        <v>174</v>
      </c>
      <c r="C26" s="285"/>
      <c r="D26" s="63"/>
      <c r="E26" s="63"/>
      <c r="F26" s="285"/>
      <c r="G26" s="285"/>
      <c r="H26" s="285"/>
      <c r="I26" s="287"/>
      <c r="J26" s="278"/>
      <c r="K26" s="278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6"/>
    </row>
    <row r="27" spans="1:31" s="22" customFormat="1" ht="11.25" customHeight="1">
      <c r="A27" s="283" t="s">
        <v>98</v>
      </c>
      <c r="B27" s="284"/>
      <c r="C27" s="286"/>
      <c r="D27" s="64"/>
      <c r="E27" s="64"/>
      <c r="F27" s="286"/>
      <c r="G27" s="286"/>
      <c r="H27" s="286"/>
      <c r="I27" s="288"/>
      <c r="J27" s="279"/>
      <c r="K27" s="279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7"/>
    </row>
    <row r="28" spans="1:31" s="22" customFormat="1" ht="9.75">
      <c r="A28" s="56" t="s">
        <v>90</v>
      </c>
      <c r="B28" s="53" t="s">
        <v>91</v>
      </c>
      <c r="C28" s="285"/>
      <c r="D28" s="63"/>
      <c r="E28" s="63"/>
      <c r="F28" s="285"/>
      <c r="G28" s="285"/>
      <c r="H28" s="285"/>
      <c r="I28" s="287"/>
      <c r="J28" s="278"/>
      <c r="K28" s="278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6"/>
    </row>
    <row r="29" spans="1:31" s="22" customFormat="1" ht="11.25" customHeight="1">
      <c r="A29" s="283" t="s">
        <v>98</v>
      </c>
      <c r="B29" s="284"/>
      <c r="C29" s="286"/>
      <c r="D29" s="64"/>
      <c r="E29" s="64"/>
      <c r="F29" s="286"/>
      <c r="G29" s="286"/>
      <c r="H29" s="286"/>
      <c r="I29" s="288"/>
      <c r="J29" s="279"/>
      <c r="K29" s="279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7"/>
    </row>
    <row r="30" spans="1:31" s="22" customFormat="1" ht="29.25">
      <c r="A30" s="57"/>
      <c r="B30" s="66" t="s">
        <v>92</v>
      </c>
      <c r="C30" s="58"/>
      <c r="D30" s="58"/>
      <c r="E30" s="58"/>
      <c r="F30" s="58"/>
      <c r="G30" s="58"/>
      <c r="H30" s="58"/>
      <c r="I30" s="59" t="s">
        <v>53</v>
      </c>
      <c r="J30" s="60" t="s">
        <v>53</v>
      </c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s="22" customFormat="1" ht="9.75">
      <c r="A31" s="57"/>
      <c r="B31" s="58" t="s">
        <v>45</v>
      </c>
      <c r="C31" s="58"/>
      <c r="D31" s="58"/>
      <c r="E31" s="58"/>
      <c r="F31" s="58"/>
      <c r="G31" s="58"/>
      <c r="H31" s="58"/>
      <c r="I31" s="59"/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ht="3" customHeight="1"/>
    <row r="33" spans="1:16" s="26" customFormat="1" ht="12" customHeight="1">
      <c r="A33" s="23"/>
      <c r="B33" s="24" t="s">
        <v>182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6" customFormat="1" ht="12" customHeight="1">
      <c r="A34" s="23"/>
      <c r="B34" s="25" t="s">
        <v>181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mergeCells count="131">
    <mergeCell ref="J10:J16"/>
    <mergeCell ref="A11:B11"/>
    <mergeCell ref="G10:G16"/>
    <mergeCell ref="AB10:AB16"/>
    <mergeCell ref="Z10:Z16"/>
    <mergeCell ref="O10:O16"/>
    <mergeCell ref="P10:P16"/>
    <mergeCell ref="Q10:Q16"/>
    <mergeCell ref="L10:L16"/>
    <mergeCell ref="H10:H16"/>
    <mergeCell ref="AD10:AD16"/>
    <mergeCell ref="K10:K16"/>
    <mergeCell ref="AB6:AE6"/>
    <mergeCell ref="X6:AA6"/>
    <mergeCell ref="M10:M16"/>
    <mergeCell ref="AE10:AE16"/>
    <mergeCell ref="Y10:Y16"/>
    <mergeCell ref="N10:N16"/>
    <mergeCell ref="L6:W6"/>
    <mergeCell ref="AC10:AC16"/>
    <mergeCell ref="A12:B12"/>
    <mergeCell ref="A15:B15"/>
    <mergeCell ref="A16:B16"/>
    <mergeCell ref="I10:I16"/>
    <mergeCell ref="A14:B14"/>
    <mergeCell ref="A13:B13"/>
    <mergeCell ref="A3:AE3"/>
    <mergeCell ref="A5:A7"/>
    <mergeCell ref="B5:B7"/>
    <mergeCell ref="H5:H7"/>
    <mergeCell ref="I5:I7"/>
    <mergeCell ref="J5:J7"/>
    <mergeCell ref="K5:K7"/>
    <mergeCell ref="C5:F6"/>
    <mergeCell ref="G5:G7"/>
    <mergeCell ref="L5:AE5"/>
    <mergeCell ref="A23:B23"/>
    <mergeCell ref="U17:U23"/>
    <mergeCell ref="V10:V16"/>
    <mergeCell ref="W10:W16"/>
    <mergeCell ref="X10:X16"/>
    <mergeCell ref="AA10:AA16"/>
    <mergeCell ref="R10:R16"/>
    <mergeCell ref="S10:S16"/>
    <mergeCell ref="T10:T16"/>
    <mergeCell ref="U10:U16"/>
    <mergeCell ref="F26:F27"/>
    <mergeCell ref="K26:K27"/>
    <mergeCell ref="H26:H27"/>
    <mergeCell ref="M26:M27"/>
    <mergeCell ref="W17:W23"/>
    <mergeCell ref="V17:V23"/>
    <mergeCell ref="K17:K23"/>
    <mergeCell ref="L17:L23"/>
    <mergeCell ref="G17:G23"/>
    <mergeCell ref="H17:H23"/>
    <mergeCell ref="V26:V27"/>
    <mergeCell ref="S26:S27"/>
    <mergeCell ref="S17:S23"/>
    <mergeCell ref="T17:T23"/>
    <mergeCell ref="C26:C27"/>
    <mergeCell ref="P26:P27"/>
    <mergeCell ref="L26:L27"/>
    <mergeCell ref="M17:M23"/>
    <mergeCell ref="N17:N23"/>
    <mergeCell ref="P17:P23"/>
    <mergeCell ref="A18:B18"/>
    <mergeCell ref="R17:R23"/>
    <mergeCell ref="A20:B20"/>
    <mergeCell ref="A21:B21"/>
    <mergeCell ref="I17:I23"/>
    <mergeCell ref="J17:J23"/>
    <mergeCell ref="Q17:Q23"/>
    <mergeCell ref="O17:O23"/>
    <mergeCell ref="A19:B19"/>
    <mergeCell ref="A22:B22"/>
    <mergeCell ref="Q28:Q29"/>
    <mergeCell ref="N26:N27"/>
    <mergeCell ref="N28:N29"/>
    <mergeCell ref="I28:I29"/>
    <mergeCell ref="M28:M29"/>
    <mergeCell ref="Q26:Q27"/>
    <mergeCell ref="W26:W27"/>
    <mergeCell ref="O28:O29"/>
    <mergeCell ref="P28:P29"/>
    <mergeCell ref="O26:O27"/>
    <mergeCell ref="R28:R29"/>
    <mergeCell ref="S28:S29"/>
    <mergeCell ref="U26:U27"/>
    <mergeCell ref="T26:T27"/>
    <mergeCell ref="U28:U29"/>
    <mergeCell ref="R26:R27"/>
    <mergeCell ref="AE17:AE23"/>
    <mergeCell ref="Z26:Z27"/>
    <mergeCell ref="Y26:Y27"/>
    <mergeCell ref="Y17:Y23"/>
    <mergeCell ref="Z17:Z23"/>
    <mergeCell ref="AA26:AA27"/>
    <mergeCell ref="AD17:AD23"/>
    <mergeCell ref="AE26:AE27"/>
    <mergeCell ref="AD26:AD27"/>
    <mergeCell ref="A29:B29"/>
    <mergeCell ref="G26:G27"/>
    <mergeCell ref="I26:I27"/>
    <mergeCell ref="J26:J27"/>
    <mergeCell ref="A27:B27"/>
    <mergeCell ref="C28:C29"/>
    <mergeCell ref="F28:F29"/>
    <mergeCell ref="J28:J29"/>
    <mergeCell ref="G28:G29"/>
    <mergeCell ref="H28:H29"/>
    <mergeCell ref="X28:X29"/>
    <mergeCell ref="Y28:Y29"/>
    <mergeCell ref="AB17:AB23"/>
    <mergeCell ref="AC17:AC23"/>
    <mergeCell ref="AA17:AA23"/>
    <mergeCell ref="X17:X23"/>
    <mergeCell ref="AB28:AB29"/>
    <mergeCell ref="AC26:AC27"/>
    <mergeCell ref="AB26:AB27"/>
    <mergeCell ref="X26:X27"/>
    <mergeCell ref="AD28:AD29"/>
    <mergeCell ref="AE28:AE29"/>
    <mergeCell ref="K28:K29"/>
    <mergeCell ref="T28:T29"/>
    <mergeCell ref="AA28:AA29"/>
    <mergeCell ref="Z28:Z29"/>
    <mergeCell ref="AC28:AC29"/>
    <mergeCell ref="W28:W29"/>
    <mergeCell ref="V28:V29"/>
    <mergeCell ref="L28:L29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625" style="1" customWidth="1"/>
    <col min="2" max="2" width="18.75390625" style="1" customWidth="1"/>
    <col min="3" max="3" width="51.125" style="1" customWidth="1"/>
    <col min="4" max="4" width="123.625" style="1" customWidth="1"/>
    <col min="5" max="16384" width="9.125" style="1" customWidth="1"/>
  </cols>
  <sheetData>
    <row r="1" s="2" customFormat="1" ht="15">
      <c r="D1" s="6" t="s">
        <v>57</v>
      </c>
    </row>
    <row r="2" s="2" customFormat="1" ht="15"/>
    <row r="3" spans="1:4" ht="15.75">
      <c r="A3" s="241" t="s">
        <v>234</v>
      </c>
      <c r="B3" s="241"/>
      <c r="C3" s="241"/>
      <c r="D3" s="241"/>
    </row>
    <row r="4" spans="1:4" ht="15.75">
      <c r="A4" s="241" t="s">
        <v>185</v>
      </c>
      <c r="B4" s="241"/>
      <c r="C4" s="241"/>
      <c r="D4" s="241"/>
    </row>
    <row r="5" s="2" customFormat="1" ht="15"/>
    <row r="6" spans="1:4" ht="21" customHeight="1">
      <c r="A6" s="257" t="s">
        <v>50</v>
      </c>
      <c r="B6" s="257" t="s">
        <v>102</v>
      </c>
      <c r="C6" s="257" t="s">
        <v>103</v>
      </c>
      <c r="D6" s="257" t="s">
        <v>104</v>
      </c>
    </row>
    <row r="7" spans="1:4" ht="21" customHeight="1">
      <c r="A7" s="306"/>
      <c r="B7" s="306"/>
      <c r="C7" s="306"/>
      <c r="D7" s="306"/>
    </row>
    <row r="8" spans="1:4" ht="105" customHeight="1">
      <c r="A8" s="258"/>
      <c r="B8" s="258"/>
      <c r="C8" s="258"/>
      <c r="D8" s="258"/>
    </row>
    <row r="9" spans="1:4" ht="12.75">
      <c r="A9" s="14">
        <v>1</v>
      </c>
      <c r="B9" s="14">
        <v>2</v>
      </c>
      <c r="C9" s="14">
        <v>3</v>
      </c>
      <c r="D9" s="14">
        <v>4</v>
      </c>
    </row>
    <row r="10" spans="1:4" ht="25.5">
      <c r="A10" s="95">
        <v>1</v>
      </c>
      <c r="B10" s="68" t="s">
        <v>106</v>
      </c>
      <c r="C10" s="68" t="s">
        <v>107</v>
      </c>
      <c r="D10" s="69"/>
    </row>
    <row r="11" spans="1:4" ht="12.75">
      <c r="A11" s="101" t="s">
        <v>65</v>
      </c>
      <c r="B11" s="70"/>
      <c r="C11" s="68" t="s">
        <v>108</v>
      </c>
      <c r="D11" s="69"/>
    </row>
    <row r="12" spans="1:4" ht="12.75">
      <c r="A12" s="73" t="s">
        <v>45</v>
      </c>
      <c r="B12" s="74" t="s">
        <v>45</v>
      </c>
      <c r="C12" s="74" t="s">
        <v>45</v>
      </c>
      <c r="D12" s="75"/>
    </row>
    <row r="13" spans="1:4" ht="25.5">
      <c r="A13" s="101" t="s">
        <v>109</v>
      </c>
      <c r="B13" s="76" t="s">
        <v>110</v>
      </c>
      <c r="C13" s="68" t="s">
        <v>111</v>
      </c>
      <c r="D13" s="69"/>
    </row>
    <row r="14" spans="1:4" ht="12.75">
      <c r="A14" s="101"/>
      <c r="B14" s="70"/>
      <c r="C14" s="68" t="s">
        <v>112</v>
      </c>
      <c r="D14" s="69"/>
    </row>
    <row r="15" ht="5.25" customHeight="1"/>
    <row r="16" spans="1:4" s="12" customFormat="1" ht="24.75" customHeight="1">
      <c r="A16" s="304" t="s">
        <v>113</v>
      </c>
      <c r="B16" s="305"/>
      <c r="C16" s="305"/>
      <c r="D16" s="305"/>
    </row>
    <row r="17" spans="1:4" s="12" customFormat="1" ht="24.75" customHeight="1">
      <c r="A17" s="304" t="s">
        <v>114</v>
      </c>
      <c r="B17" s="305"/>
      <c r="C17" s="305"/>
      <c r="D17" s="305"/>
    </row>
    <row r="18" spans="1:4" s="12" customFormat="1" ht="24.75" customHeight="1">
      <c r="A18" s="304" t="s">
        <v>235</v>
      </c>
      <c r="B18" s="305"/>
      <c r="C18" s="305"/>
      <c r="D18" s="305"/>
    </row>
    <row r="19" ht="3" customHeight="1"/>
  </sheetData>
  <sheetProtection/>
  <mergeCells count="9">
    <mergeCell ref="A16:D16"/>
    <mergeCell ref="A17:D17"/>
    <mergeCell ref="A18:D18"/>
    <mergeCell ref="A3:D3"/>
    <mergeCell ref="A4:D4"/>
    <mergeCell ref="A6:A8"/>
    <mergeCell ref="B6:B8"/>
    <mergeCell ref="C6:C8"/>
    <mergeCell ref="D6: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view="pageBreakPreview" zoomScale="85" zoomScaleSheetLayoutView="85" workbookViewId="0" topLeftCell="A1">
      <selection activeCell="B40" sqref="B40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325" t="s">
        <v>101</v>
      </c>
      <c r="J1" s="325"/>
      <c r="K1" s="6"/>
      <c r="L1" s="6"/>
    </row>
    <row r="2" ht="16.5" customHeight="1"/>
    <row r="3" spans="1:12" ht="15.75">
      <c r="A3" s="241" t="s">
        <v>191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324" t="s">
        <v>116</v>
      </c>
      <c r="B5" s="324"/>
      <c r="C5" s="324"/>
      <c r="D5" s="324"/>
      <c r="E5" s="324"/>
      <c r="H5" s="325" t="s">
        <v>117</v>
      </c>
      <c r="I5" s="325"/>
      <c r="J5" s="29"/>
      <c r="K5" s="28"/>
    </row>
    <row r="6" spans="1:11" ht="15">
      <c r="A6" s="28"/>
      <c r="B6" s="28"/>
      <c r="C6" s="28"/>
      <c r="D6" s="28"/>
      <c r="E6" s="28"/>
      <c r="F6" s="28"/>
      <c r="G6" s="28"/>
      <c r="H6" s="28"/>
      <c r="I6" s="123"/>
      <c r="J6" s="123"/>
      <c r="K6" s="28"/>
    </row>
    <row r="7" spans="1:11" ht="15">
      <c r="A7" s="28" t="s">
        <v>118</v>
      </c>
      <c r="B7" s="28"/>
      <c r="C7" s="323"/>
      <c r="D7" s="323"/>
      <c r="E7" s="323"/>
      <c r="F7" s="323"/>
      <c r="G7" s="28"/>
      <c r="H7" s="28"/>
      <c r="I7" s="28"/>
      <c r="J7" s="28"/>
      <c r="K7" s="28"/>
    </row>
    <row r="8" spans="1:10" ht="53.25" customHeight="1">
      <c r="A8" s="322" t="s">
        <v>119</v>
      </c>
      <c r="B8" s="322" t="s">
        <v>74</v>
      </c>
      <c r="C8" s="319" t="s">
        <v>236</v>
      </c>
      <c r="D8" s="320"/>
      <c r="E8" s="321"/>
      <c r="F8" s="257" t="s">
        <v>177</v>
      </c>
      <c r="G8" s="322" t="s">
        <v>120</v>
      </c>
      <c r="H8" s="322" t="s">
        <v>121</v>
      </c>
      <c r="I8" s="257" t="s">
        <v>122</v>
      </c>
      <c r="J8" s="322" t="s">
        <v>186</v>
      </c>
    </row>
    <row r="9" spans="1:10" ht="57" customHeight="1">
      <c r="A9" s="322"/>
      <c r="B9" s="322"/>
      <c r="C9" s="18" t="s">
        <v>187</v>
      </c>
      <c r="D9" s="18" t="s">
        <v>241</v>
      </c>
      <c r="E9" s="18" t="s">
        <v>240</v>
      </c>
      <c r="F9" s="258"/>
      <c r="G9" s="322"/>
      <c r="H9" s="322"/>
      <c r="I9" s="258"/>
      <c r="J9" s="322"/>
    </row>
    <row r="10" spans="1:10" s="31" customFormat="1" ht="14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121">
        <v>9</v>
      </c>
      <c r="J10" s="122">
        <v>10</v>
      </c>
    </row>
    <row r="11" spans="1:10" s="31" customFormat="1" ht="14.25" customHeight="1">
      <c r="A11" s="82"/>
      <c r="B11" s="327" t="s">
        <v>84</v>
      </c>
      <c r="C11" s="328"/>
      <c r="D11" s="328"/>
      <c r="E11" s="328"/>
      <c r="F11" s="328"/>
      <c r="G11" s="328"/>
      <c r="H11" s="328"/>
      <c r="I11" s="328"/>
      <c r="J11" s="328"/>
    </row>
    <row r="12" spans="1:10" s="31" customFormat="1" ht="15" customHeight="1">
      <c r="A12" s="313" t="s">
        <v>61</v>
      </c>
      <c r="B12" s="68" t="s">
        <v>85</v>
      </c>
      <c r="C12" s="68"/>
      <c r="D12" s="68"/>
      <c r="E12" s="68"/>
      <c r="F12" s="307"/>
      <c r="G12" s="307"/>
      <c r="H12" s="307"/>
      <c r="I12" s="307"/>
      <c r="J12" s="307"/>
    </row>
    <row r="13" spans="1:21" s="22" customFormat="1" ht="12.75" customHeight="1">
      <c r="A13" s="314"/>
      <c r="B13" s="71" t="s">
        <v>179</v>
      </c>
      <c r="C13" s="71"/>
      <c r="D13" s="71"/>
      <c r="E13" s="71"/>
      <c r="F13" s="308"/>
      <c r="G13" s="308"/>
      <c r="H13" s="308"/>
      <c r="I13" s="308"/>
      <c r="J13" s="30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2" customFormat="1" ht="12.75" customHeight="1">
      <c r="A14" s="314"/>
      <c r="B14" s="71" t="s">
        <v>60</v>
      </c>
      <c r="C14" s="71"/>
      <c r="D14" s="71"/>
      <c r="E14" s="71"/>
      <c r="F14" s="308"/>
      <c r="G14" s="308"/>
      <c r="H14" s="308"/>
      <c r="I14" s="308"/>
      <c r="J14" s="30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2" customFormat="1" ht="11.25" customHeight="1">
      <c r="A15" s="314"/>
      <c r="B15" s="71" t="s">
        <v>98</v>
      </c>
      <c r="C15" s="71"/>
      <c r="D15" s="71"/>
      <c r="E15" s="71"/>
      <c r="F15" s="308"/>
      <c r="G15" s="308"/>
      <c r="H15" s="308"/>
      <c r="I15" s="308"/>
      <c r="J15" s="30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2" customFormat="1" ht="13.5">
      <c r="A16" s="314"/>
      <c r="B16" s="71" t="s">
        <v>99</v>
      </c>
      <c r="C16" s="71"/>
      <c r="D16" s="71"/>
      <c r="E16" s="71"/>
      <c r="F16" s="308"/>
      <c r="G16" s="308"/>
      <c r="H16" s="308"/>
      <c r="I16" s="308"/>
      <c r="J16" s="30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2" customFormat="1" ht="27" customHeight="1">
      <c r="A17" s="314"/>
      <c r="B17" s="71" t="s">
        <v>100</v>
      </c>
      <c r="C17" s="71"/>
      <c r="D17" s="71"/>
      <c r="E17" s="71"/>
      <c r="F17" s="308"/>
      <c r="G17" s="308"/>
      <c r="H17" s="308"/>
      <c r="I17" s="308"/>
      <c r="J17" s="30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2" customFormat="1" ht="12.75" customHeight="1">
      <c r="A18" s="315"/>
      <c r="B18" s="72" t="s">
        <v>56</v>
      </c>
      <c r="C18" s="72"/>
      <c r="D18" s="72"/>
      <c r="E18" s="72"/>
      <c r="F18" s="309"/>
      <c r="G18" s="309"/>
      <c r="H18" s="309"/>
      <c r="I18" s="309"/>
      <c r="J18" s="30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31" customFormat="1" ht="12.75">
      <c r="A19" s="313" t="s">
        <v>86</v>
      </c>
      <c r="B19" s="68" t="s">
        <v>87</v>
      </c>
      <c r="C19" s="68"/>
      <c r="D19" s="68"/>
      <c r="E19" s="68"/>
      <c r="F19" s="307"/>
      <c r="G19" s="307"/>
      <c r="H19" s="307"/>
      <c r="I19" s="307"/>
      <c r="J19" s="307"/>
    </row>
    <row r="20" spans="1:21" s="22" customFormat="1" ht="12.75" customHeight="1">
      <c r="A20" s="314"/>
      <c r="B20" s="71" t="s">
        <v>179</v>
      </c>
      <c r="C20" s="71"/>
      <c r="D20" s="71"/>
      <c r="E20" s="71"/>
      <c r="F20" s="308"/>
      <c r="G20" s="308"/>
      <c r="H20" s="308"/>
      <c r="I20" s="308"/>
      <c r="J20" s="30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2" customFormat="1" ht="12.75" customHeight="1">
      <c r="A21" s="314"/>
      <c r="B21" s="71" t="s">
        <v>60</v>
      </c>
      <c r="C21" s="71"/>
      <c r="D21" s="71"/>
      <c r="E21" s="71"/>
      <c r="F21" s="308"/>
      <c r="G21" s="308"/>
      <c r="H21" s="308"/>
      <c r="I21" s="308"/>
      <c r="J21" s="30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2" customFormat="1" ht="11.25" customHeight="1">
      <c r="A22" s="314"/>
      <c r="B22" s="71" t="s">
        <v>98</v>
      </c>
      <c r="C22" s="71"/>
      <c r="D22" s="71"/>
      <c r="E22" s="71"/>
      <c r="F22" s="308"/>
      <c r="G22" s="308"/>
      <c r="H22" s="308"/>
      <c r="I22" s="308"/>
      <c r="J22" s="30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2" customFormat="1" ht="13.5">
      <c r="A23" s="314"/>
      <c r="B23" s="71" t="s">
        <v>99</v>
      </c>
      <c r="C23" s="71"/>
      <c r="D23" s="71"/>
      <c r="E23" s="71"/>
      <c r="F23" s="308"/>
      <c r="G23" s="308"/>
      <c r="H23" s="308"/>
      <c r="I23" s="308"/>
      <c r="J23" s="30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2" customFormat="1" ht="27" customHeight="1">
      <c r="A24" s="314"/>
      <c r="B24" s="71" t="s">
        <v>100</v>
      </c>
      <c r="C24" s="71"/>
      <c r="D24" s="71"/>
      <c r="E24" s="71"/>
      <c r="F24" s="308"/>
      <c r="G24" s="308"/>
      <c r="H24" s="308"/>
      <c r="I24" s="308"/>
      <c r="J24" s="30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2" customFormat="1" ht="12.75" customHeight="1">
      <c r="A25" s="315"/>
      <c r="B25" s="72" t="s">
        <v>56</v>
      </c>
      <c r="C25" s="72"/>
      <c r="D25" s="72"/>
      <c r="E25" s="72"/>
      <c r="F25" s="309"/>
      <c r="G25" s="309"/>
      <c r="H25" s="309"/>
      <c r="I25" s="309"/>
      <c r="J25" s="30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31" customFormat="1" ht="25.5">
      <c r="A26" s="17"/>
      <c r="B26" s="33" t="s">
        <v>89</v>
      </c>
      <c r="C26" s="33"/>
      <c r="D26" s="33"/>
      <c r="E26" s="33"/>
      <c r="F26" s="32"/>
      <c r="G26" s="17" t="s">
        <v>53</v>
      </c>
      <c r="H26" s="17"/>
      <c r="I26" s="30" t="s">
        <v>53</v>
      </c>
      <c r="J26" s="30"/>
    </row>
    <row r="27" spans="1:10" s="31" customFormat="1" ht="12.75">
      <c r="A27" s="83"/>
      <c r="B27" s="84" t="s">
        <v>45</v>
      </c>
      <c r="C27" s="84"/>
      <c r="D27" s="84"/>
      <c r="E27" s="84"/>
      <c r="F27" s="85"/>
      <c r="G27" s="83"/>
      <c r="H27" s="83"/>
      <c r="I27" s="86"/>
      <c r="J27" s="86"/>
    </row>
    <row r="28" spans="1:10" s="31" customFormat="1" ht="12.75">
      <c r="A28" s="310" t="s">
        <v>63</v>
      </c>
      <c r="B28" s="68" t="s">
        <v>174</v>
      </c>
      <c r="C28" s="68"/>
      <c r="D28" s="68"/>
      <c r="E28" s="68"/>
      <c r="F28" s="307"/>
      <c r="G28" s="307"/>
      <c r="H28" s="307"/>
      <c r="I28" s="307"/>
      <c r="J28" s="307"/>
    </row>
    <row r="29" spans="1:21" s="22" customFormat="1" ht="15.75" customHeight="1">
      <c r="A29" s="311"/>
      <c r="B29" s="72" t="s">
        <v>98</v>
      </c>
      <c r="C29" s="72"/>
      <c r="D29" s="72"/>
      <c r="E29" s="72"/>
      <c r="F29" s="309"/>
      <c r="G29" s="309"/>
      <c r="H29" s="309"/>
      <c r="I29" s="309"/>
      <c r="J29" s="30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10" s="31" customFormat="1" ht="12.75">
      <c r="A30" s="310" t="s">
        <v>90</v>
      </c>
      <c r="B30" s="68" t="s">
        <v>91</v>
      </c>
      <c r="C30" s="68"/>
      <c r="D30" s="68"/>
      <c r="E30" s="68"/>
      <c r="F30" s="307"/>
      <c r="G30" s="307"/>
      <c r="H30" s="307"/>
      <c r="I30" s="307"/>
      <c r="J30" s="307"/>
    </row>
    <row r="31" spans="1:21" s="22" customFormat="1" ht="11.25" customHeight="1">
      <c r="A31" s="312"/>
      <c r="B31" s="71" t="s">
        <v>98</v>
      </c>
      <c r="C31" s="71"/>
      <c r="D31" s="71"/>
      <c r="E31" s="71"/>
      <c r="F31" s="318"/>
      <c r="G31" s="318"/>
      <c r="H31" s="318"/>
      <c r="I31" s="318"/>
      <c r="J31" s="3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10" s="31" customFormat="1" ht="25.5">
      <c r="A32" s="311"/>
      <c r="B32" s="87" t="s">
        <v>92</v>
      </c>
      <c r="C32" s="87"/>
      <c r="D32" s="87"/>
      <c r="E32" s="87"/>
      <c r="F32" s="88"/>
      <c r="G32" s="89" t="s">
        <v>53</v>
      </c>
      <c r="H32" s="89"/>
      <c r="I32" s="81" t="s">
        <v>53</v>
      </c>
      <c r="J32" s="81"/>
    </row>
    <row r="33" spans="1:10" s="31" customFormat="1" ht="12.75">
      <c r="A33" s="90"/>
      <c r="B33" s="84" t="s">
        <v>45</v>
      </c>
      <c r="C33" s="84"/>
      <c r="D33" s="84"/>
      <c r="E33" s="84"/>
      <c r="F33" s="85"/>
      <c r="G33" s="83"/>
      <c r="H33" s="83"/>
      <c r="I33" s="86"/>
      <c r="J33" s="86"/>
    </row>
    <row r="34" spans="1:10" s="31" customFormat="1" ht="13.5" customHeight="1">
      <c r="A34" s="313" t="s">
        <v>93</v>
      </c>
      <c r="B34" s="68" t="s">
        <v>123</v>
      </c>
      <c r="C34" s="68"/>
      <c r="D34" s="68"/>
      <c r="E34" s="68"/>
      <c r="F34" s="307"/>
      <c r="G34" s="307"/>
      <c r="H34" s="307"/>
      <c r="I34" s="307"/>
      <c r="J34" s="307"/>
    </row>
    <row r="35" spans="1:21" s="22" customFormat="1" ht="12.75" customHeight="1">
      <c r="A35" s="314"/>
      <c r="B35" s="71" t="s">
        <v>179</v>
      </c>
      <c r="C35" s="71"/>
      <c r="D35" s="71"/>
      <c r="E35" s="71"/>
      <c r="F35" s="308"/>
      <c r="G35" s="308"/>
      <c r="H35" s="308"/>
      <c r="I35" s="308"/>
      <c r="J35" s="30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2" customFormat="1" ht="12.75" customHeight="1">
      <c r="A36" s="314"/>
      <c r="B36" s="71" t="s">
        <v>60</v>
      </c>
      <c r="C36" s="71"/>
      <c r="D36" s="71"/>
      <c r="E36" s="71"/>
      <c r="F36" s="308"/>
      <c r="G36" s="308"/>
      <c r="H36" s="308"/>
      <c r="I36" s="308"/>
      <c r="J36" s="30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2" customFormat="1" ht="11.25" customHeight="1">
      <c r="A37" s="314"/>
      <c r="B37" s="71" t="s">
        <v>98</v>
      </c>
      <c r="C37" s="71"/>
      <c r="D37" s="71"/>
      <c r="E37" s="71"/>
      <c r="F37" s="308"/>
      <c r="G37" s="308"/>
      <c r="H37" s="308"/>
      <c r="I37" s="308"/>
      <c r="J37" s="30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2" customFormat="1" ht="13.5">
      <c r="A38" s="314"/>
      <c r="B38" s="71" t="s">
        <v>99</v>
      </c>
      <c r="C38" s="71"/>
      <c r="D38" s="71"/>
      <c r="E38" s="71"/>
      <c r="F38" s="308"/>
      <c r="G38" s="308"/>
      <c r="H38" s="308"/>
      <c r="I38" s="308"/>
      <c r="J38" s="30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2" customFormat="1" ht="27" customHeight="1">
      <c r="A39" s="314"/>
      <c r="B39" s="71" t="s">
        <v>100</v>
      </c>
      <c r="C39" s="71"/>
      <c r="D39" s="71"/>
      <c r="E39" s="71"/>
      <c r="F39" s="308"/>
      <c r="G39" s="308"/>
      <c r="H39" s="308"/>
      <c r="I39" s="308"/>
      <c r="J39" s="30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2" customFormat="1" ht="12.75" customHeight="1">
      <c r="A40" s="315"/>
      <c r="B40" s="72" t="s">
        <v>56</v>
      </c>
      <c r="C40" s="72"/>
      <c r="D40" s="72"/>
      <c r="E40" s="72"/>
      <c r="F40" s="309"/>
      <c r="G40" s="309"/>
      <c r="H40" s="309"/>
      <c r="I40" s="309"/>
      <c r="J40" s="30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0" s="31" customFormat="1" ht="12.75">
      <c r="A41" s="90"/>
      <c r="B41" s="84" t="s">
        <v>45</v>
      </c>
      <c r="C41" s="84"/>
      <c r="D41" s="84"/>
      <c r="E41" s="84"/>
      <c r="F41" s="85"/>
      <c r="G41" s="83"/>
      <c r="H41" s="83"/>
      <c r="I41" s="326"/>
      <c r="J41" s="326"/>
    </row>
    <row r="42" spans="1:10" s="31" customFormat="1" ht="13.5" customHeight="1">
      <c r="A42" s="67"/>
      <c r="B42" s="316" t="s">
        <v>178</v>
      </c>
      <c r="C42" s="317"/>
      <c r="D42" s="317"/>
      <c r="E42" s="317"/>
      <c r="F42" s="317"/>
      <c r="G42" s="317"/>
      <c r="H42" s="317"/>
      <c r="I42" s="317"/>
      <c r="J42" s="317"/>
    </row>
    <row r="43" spans="1:10" s="31" customFormat="1" ht="12.75">
      <c r="A43" s="313" t="s">
        <v>61</v>
      </c>
      <c r="B43" s="68" t="s">
        <v>94</v>
      </c>
      <c r="C43" s="68"/>
      <c r="D43" s="68"/>
      <c r="E43" s="68"/>
      <c r="F43" s="307"/>
      <c r="G43" s="307"/>
      <c r="H43" s="307"/>
      <c r="I43" s="307"/>
      <c r="J43" s="307"/>
    </row>
    <row r="44" spans="1:21" s="22" customFormat="1" ht="12.75" customHeight="1">
      <c r="A44" s="314"/>
      <c r="B44" s="71" t="s">
        <v>179</v>
      </c>
      <c r="C44" s="71"/>
      <c r="D44" s="71"/>
      <c r="E44" s="71"/>
      <c r="F44" s="308"/>
      <c r="G44" s="308"/>
      <c r="H44" s="308"/>
      <c r="I44" s="308"/>
      <c r="J44" s="30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2" customFormat="1" ht="12.75" customHeight="1">
      <c r="A45" s="314"/>
      <c r="B45" s="71" t="s">
        <v>60</v>
      </c>
      <c r="C45" s="71"/>
      <c r="D45" s="71"/>
      <c r="E45" s="71"/>
      <c r="F45" s="308"/>
      <c r="G45" s="308"/>
      <c r="H45" s="308"/>
      <c r="I45" s="308"/>
      <c r="J45" s="30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2" customFormat="1" ht="11.25" customHeight="1">
      <c r="A46" s="314"/>
      <c r="B46" s="71" t="s">
        <v>98</v>
      </c>
      <c r="C46" s="71"/>
      <c r="D46" s="71"/>
      <c r="E46" s="71"/>
      <c r="F46" s="308"/>
      <c r="G46" s="308"/>
      <c r="H46" s="308"/>
      <c r="I46" s="308"/>
      <c r="J46" s="30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2" customFormat="1" ht="13.5">
      <c r="A47" s="314"/>
      <c r="B47" s="71" t="s">
        <v>99</v>
      </c>
      <c r="C47" s="71"/>
      <c r="D47" s="71"/>
      <c r="E47" s="71"/>
      <c r="F47" s="308"/>
      <c r="G47" s="308"/>
      <c r="H47" s="308"/>
      <c r="I47" s="308"/>
      <c r="J47" s="30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2" customFormat="1" ht="27" customHeight="1">
      <c r="A48" s="314"/>
      <c r="B48" s="71" t="s">
        <v>100</v>
      </c>
      <c r="C48" s="71"/>
      <c r="D48" s="71"/>
      <c r="E48" s="71"/>
      <c r="F48" s="308"/>
      <c r="G48" s="308"/>
      <c r="H48" s="308"/>
      <c r="I48" s="308"/>
      <c r="J48" s="30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2" customFormat="1" ht="12.75" customHeight="1">
      <c r="A49" s="314"/>
      <c r="B49" s="71" t="s">
        <v>56</v>
      </c>
      <c r="C49" s="71"/>
      <c r="D49" s="71"/>
      <c r="E49" s="71"/>
      <c r="F49" s="318"/>
      <c r="G49" s="318"/>
      <c r="H49" s="318"/>
      <c r="I49" s="318"/>
      <c r="J49" s="31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10" s="31" customFormat="1" ht="25.5">
      <c r="A50" s="314"/>
      <c r="B50" s="91" t="s">
        <v>95</v>
      </c>
      <c r="C50" s="91"/>
      <c r="D50" s="91"/>
      <c r="E50" s="91"/>
      <c r="F50" s="92"/>
      <c r="G50" s="93" t="s">
        <v>53</v>
      </c>
      <c r="H50" s="93"/>
      <c r="I50" s="80" t="s">
        <v>53</v>
      </c>
      <c r="J50" s="80"/>
    </row>
    <row r="51" spans="1:10" s="31" customFormat="1" ht="25.5">
      <c r="A51" s="315"/>
      <c r="B51" s="87" t="s">
        <v>96</v>
      </c>
      <c r="C51" s="87"/>
      <c r="D51" s="87"/>
      <c r="E51" s="87"/>
      <c r="F51" s="88"/>
      <c r="G51" s="89" t="s">
        <v>53</v>
      </c>
      <c r="H51" s="89"/>
      <c r="I51" s="81" t="s">
        <v>53</v>
      </c>
      <c r="J51" s="81"/>
    </row>
    <row r="52" spans="1:10" s="31" customFormat="1" ht="12.75">
      <c r="A52" s="77"/>
      <c r="B52" s="78" t="s">
        <v>45</v>
      </c>
      <c r="C52" s="78"/>
      <c r="D52" s="78"/>
      <c r="E52" s="78"/>
      <c r="F52" s="79"/>
      <c r="G52" s="77"/>
      <c r="H52" s="77"/>
      <c r="I52" s="67"/>
      <c r="J52" s="67"/>
    </row>
    <row r="53" ht="5.25" customHeight="1"/>
    <row r="54" ht="3" customHeight="1"/>
  </sheetData>
  <sheetProtection/>
  <mergeCells count="52">
    <mergeCell ref="J43:J49"/>
    <mergeCell ref="I30:I31"/>
    <mergeCell ref="J30:J31"/>
    <mergeCell ref="F34:F40"/>
    <mergeCell ref="F43:F49"/>
    <mergeCell ref="G43:G49"/>
    <mergeCell ref="H43:H49"/>
    <mergeCell ref="I43:I49"/>
    <mergeCell ref="J28:J29"/>
    <mergeCell ref="G34:G40"/>
    <mergeCell ref="H34:H40"/>
    <mergeCell ref="I19:I25"/>
    <mergeCell ref="J19:J25"/>
    <mergeCell ref="G28:G29"/>
    <mergeCell ref="H28:H29"/>
    <mergeCell ref="I28:I29"/>
    <mergeCell ref="I1:J1"/>
    <mergeCell ref="I41:J41"/>
    <mergeCell ref="B11:J11"/>
    <mergeCell ref="A8:A9"/>
    <mergeCell ref="B8:B9"/>
    <mergeCell ref="F8:F9"/>
    <mergeCell ref="I8:I9"/>
    <mergeCell ref="I12:I18"/>
    <mergeCell ref="J12:J18"/>
    <mergeCell ref="G8:G9"/>
    <mergeCell ref="C8:E8"/>
    <mergeCell ref="J8:J9"/>
    <mergeCell ref="A3:L3"/>
    <mergeCell ref="C7:F7"/>
    <mergeCell ref="A5:E5"/>
    <mergeCell ref="H5:I5"/>
    <mergeCell ref="H8:H9"/>
    <mergeCell ref="H12:H18"/>
    <mergeCell ref="B42:J42"/>
    <mergeCell ref="F30:F31"/>
    <mergeCell ref="G30:G31"/>
    <mergeCell ref="H30:H31"/>
    <mergeCell ref="H19:H25"/>
    <mergeCell ref="F19:F25"/>
    <mergeCell ref="G19:G25"/>
    <mergeCell ref="I34:I40"/>
    <mergeCell ref="J34:J40"/>
    <mergeCell ref="F12:F18"/>
    <mergeCell ref="G12:G18"/>
    <mergeCell ref="A28:A29"/>
    <mergeCell ref="A30:A32"/>
    <mergeCell ref="F28:F29"/>
    <mergeCell ref="A43:A51"/>
    <mergeCell ref="A34:A40"/>
    <mergeCell ref="A12:A18"/>
    <mergeCell ref="A19:A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237</v>
      </c>
    </row>
    <row r="2" ht="14.25" customHeight="1"/>
    <row r="3" spans="1:7" ht="15.75">
      <c r="A3" s="241" t="s">
        <v>125</v>
      </c>
      <c r="B3" s="241"/>
      <c r="C3" s="241"/>
      <c r="D3" s="241"/>
      <c r="E3" s="241"/>
      <c r="F3" s="241"/>
      <c r="G3" s="241"/>
    </row>
    <row r="5" spans="1:7" s="3" customFormat="1" ht="35.25" customHeight="1">
      <c r="A5" s="243" t="s">
        <v>126</v>
      </c>
      <c r="B5" s="243" t="s">
        <v>51</v>
      </c>
      <c r="C5" s="243" t="s">
        <v>127</v>
      </c>
      <c r="D5" s="330" t="s">
        <v>188</v>
      </c>
      <c r="E5" s="331"/>
      <c r="F5" s="332"/>
      <c r="G5" s="243" t="s">
        <v>128</v>
      </c>
    </row>
    <row r="6" spans="1:7" s="3" customFormat="1" ht="16.5" customHeight="1">
      <c r="A6" s="329"/>
      <c r="B6" s="329"/>
      <c r="C6" s="329"/>
      <c r="D6" s="243" t="s">
        <v>129</v>
      </c>
      <c r="E6" s="333" t="s">
        <v>130</v>
      </c>
      <c r="F6" s="334"/>
      <c r="G6" s="329"/>
    </row>
    <row r="7" spans="1:7" s="3" customFormat="1" ht="31.5" customHeight="1">
      <c r="A7" s="244"/>
      <c r="B7" s="244"/>
      <c r="C7" s="244"/>
      <c r="D7" s="244"/>
      <c r="E7" s="7" t="s">
        <v>131</v>
      </c>
      <c r="F7" s="7" t="s">
        <v>132</v>
      </c>
      <c r="G7" s="244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5"/>
      <c r="B9" s="35" t="s">
        <v>46</v>
      </c>
      <c r="C9" s="36"/>
      <c r="D9" s="36"/>
      <c r="E9" s="36"/>
      <c r="F9" s="36"/>
      <c r="G9" s="37"/>
    </row>
    <row r="10" spans="1:7" s="3" customFormat="1" ht="30">
      <c r="A10" s="5">
        <v>1</v>
      </c>
      <c r="B10" s="4" t="s">
        <v>133</v>
      </c>
      <c r="C10" s="38"/>
      <c r="D10" s="39"/>
      <c r="E10" s="39"/>
      <c r="F10" s="39"/>
      <c r="G10" s="37"/>
    </row>
    <row r="11" spans="1:7" s="3" customFormat="1" ht="15">
      <c r="A11" s="5" t="s">
        <v>45</v>
      </c>
      <c r="B11" s="11" t="s">
        <v>45</v>
      </c>
      <c r="C11" s="38"/>
      <c r="D11" s="39"/>
      <c r="E11" s="39"/>
      <c r="F11" s="39"/>
      <c r="G11" s="37"/>
    </row>
    <row r="12" spans="1:7" s="3" customFormat="1" ht="15">
      <c r="A12" s="5"/>
      <c r="B12" s="35" t="s">
        <v>134</v>
      </c>
      <c r="C12" s="36"/>
      <c r="D12" s="36"/>
      <c r="E12" s="36"/>
      <c r="F12" s="36"/>
      <c r="G12" s="37"/>
    </row>
    <row r="13" spans="1:7" s="3" customFormat="1" ht="30">
      <c r="A13" s="5" t="s">
        <v>45</v>
      </c>
      <c r="B13" s="4" t="s">
        <v>133</v>
      </c>
      <c r="C13" s="38"/>
      <c r="D13" s="39"/>
      <c r="E13" s="39"/>
      <c r="F13" s="39"/>
      <c r="G13" s="37"/>
    </row>
    <row r="14" spans="1:7" s="3" customFormat="1" ht="15">
      <c r="A14" s="5" t="s">
        <v>45</v>
      </c>
      <c r="B14" s="11" t="s">
        <v>45</v>
      </c>
      <c r="C14" s="38"/>
      <c r="D14" s="39"/>
      <c r="E14" s="39"/>
      <c r="F14" s="39"/>
      <c r="G14" s="37"/>
    </row>
    <row r="15" ht="6" customHeight="1"/>
    <row r="16" s="12" customFormat="1" ht="14.25" customHeight="1">
      <c r="A16" s="34" t="s">
        <v>135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115</v>
      </c>
    </row>
    <row r="2" s="2" customFormat="1" ht="18.75" customHeight="1"/>
    <row r="3" spans="1:10" ht="15.75">
      <c r="A3" s="241" t="s">
        <v>157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>
      <c r="A4" s="241" t="s">
        <v>156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5.75">
      <c r="A5" s="241" t="s">
        <v>155</v>
      </c>
      <c r="B5" s="241"/>
      <c r="C5" s="241"/>
      <c r="D5" s="241"/>
      <c r="E5" s="241"/>
      <c r="F5" s="241"/>
      <c r="G5" s="241"/>
      <c r="H5" s="241"/>
      <c r="I5" s="241"/>
      <c r="J5" s="241"/>
    </row>
    <row r="6" s="2" customFormat="1" ht="15"/>
    <row r="7" spans="1:10" s="45" customFormat="1" ht="21.75" customHeight="1">
      <c r="A7" s="243" t="s">
        <v>126</v>
      </c>
      <c r="B7" s="243" t="s">
        <v>189</v>
      </c>
      <c r="C7" s="243" t="s">
        <v>154</v>
      </c>
      <c r="D7" s="330" t="s">
        <v>153</v>
      </c>
      <c r="E7" s="332"/>
      <c r="F7" s="330" t="s">
        <v>152</v>
      </c>
      <c r="G7" s="332"/>
      <c r="H7" s="330" t="s">
        <v>151</v>
      </c>
      <c r="I7" s="332"/>
      <c r="J7" s="243" t="s">
        <v>150</v>
      </c>
    </row>
    <row r="8" spans="1:10" s="45" customFormat="1" ht="41.25" customHeight="1">
      <c r="A8" s="244"/>
      <c r="B8" s="244"/>
      <c r="C8" s="244"/>
      <c r="D8" s="7" t="s">
        <v>149</v>
      </c>
      <c r="E8" s="7" t="s">
        <v>148</v>
      </c>
      <c r="F8" s="7" t="s">
        <v>149</v>
      </c>
      <c r="G8" s="7" t="s">
        <v>148</v>
      </c>
      <c r="H8" s="7" t="s">
        <v>146</v>
      </c>
      <c r="I8" s="7" t="s">
        <v>145</v>
      </c>
      <c r="J8" s="244"/>
    </row>
    <row r="9" spans="1:10" s="2" customFormat="1" ht="17.2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s="3" customFormat="1" ht="17.25" customHeight="1">
      <c r="A10" s="333" t="s">
        <v>144</v>
      </c>
      <c r="B10" s="335"/>
      <c r="C10" s="335"/>
      <c r="D10" s="335"/>
      <c r="E10" s="335"/>
      <c r="F10" s="335"/>
      <c r="G10" s="335"/>
      <c r="H10" s="335"/>
      <c r="I10" s="335"/>
      <c r="J10" s="334"/>
    </row>
    <row r="11" spans="1:10" s="3" customFormat="1" ht="15">
      <c r="A11" s="8" t="s">
        <v>61</v>
      </c>
      <c r="B11" s="4" t="s">
        <v>55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 t="s">
        <v>86</v>
      </c>
      <c r="B12" s="4" t="s">
        <v>87</v>
      </c>
      <c r="C12" s="4"/>
      <c r="D12" s="8"/>
      <c r="E12" s="8"/>
      <c r="F12" s="8"/>
      <c r="G12" s="8"/>
      <c r="H12" s="5"/>
      <c r="I12" s="5"/>
      <c r="J12" s="4"/>
    </row>
    <row r="13" spans="1:10" s="3" customFormat="1" ht="15">
      <c r="A13" s="8"/>
      <c r="B13" s="4" t="s">
        <v>137</v>
      </c>
      <c r="C13" s="4"/>
      <c r="D13" s="8" t="s">
        <v>53</v>
      </c>
      <c r="E13" s="8"/>
      <c r="F13" s="8" t="s">
        <v>53</v>
      </c>
      <c r="G13" s="8"/>
      <c r="H13" s="5" t="s">
        <v>53</v>
      </c>
      <c r="I13" s="5" t="s">
        <v>53</v>
      </c>
      <c r="J13" s="4"/>
    </row>
    <row r="14" spans="1:10" s="3" customFormat="1" ht="15">
      <c r="A14" s="8"/>
      <c r="B14" s="4" t="s">
        <v>137</v>
      </c>
      <c r="C14" s="4"/>
      <c r="D14" s="8" t="s">
        <v>53</v>
      </c>
      <c r="E14" s="8"/>
      <c r="F14" s="8" t="s">
        <v>53</v>
      </c>
      <c r="G14" s="8"/>
      <c r="H14" s="5" t="s">
        <v>53</v>
      </c>
      <c r="I14" s="5" t="s">
        <v>53</v>
      </c>
      <c r="J14" s="4"/>
    </row>
    <row r="15" spans="1:10" s="3" customFormat="1" ht="15">
      <c r="A15" s="8"/>
      <c r="B15" s="4" t="s">
        <v>45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/>
      <c r="B16" s="4" t="s">
        <v>88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63</v>
      </c>
      <c r="B17" s="4" t="s">
        <v>73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15">
      <c r="A18" s="8" t="s">
        <v>90</v>
      </c>
      <c r="B18" s="4" t="s">
        <v>91</v>
      </c>
      <c r="C18" s="4"/>
      <c r="D18" s="8"/>
      <c r="E18" s="8"/>
      <c r="F18" s="8"/>
      <c r="G18" s="8"/>
      <c r="H18" s="5"/>
      <c r="I18" s="5"/>
      <c r="J18" s="4"/>
    </row>
    <row r="19" spans="1:10" s="3" customFormat="1" ht="30">
      <c r="A19" s="8"/>
      <c r="B19" s="4" t="s">
        <v>143</v>
      </c>
      <c r="C19" s="4"/>
      <c r="D19" s="8" t="s">
        <v>53</v>
      </c>
      <c r="E19" s="8"/>
      <c r="F19" s="8" t="s">
        <v>53</v>
      </c>
      <c r="G19" s="8"/>
      <c r="H19" s="5" t="s">
        <v>53</v>
      </c>
      <c r="I19" s="5" t="s">
        <v>53</v>
      </c>
      <c r="J19" s="4"/>
    </row>
    <row r="20" spans="1:10" s="3" customFormat="1" ht="30">
      <c r="A20" s="8"/>
      <c r="B20" s="4" t="s">
        <v>142</v>
      </c>
      <c r="C20" s="4"/>
      <c r="D20" s="8" t="s">
        <v>53</v>
      </c>
      <c r="E20" s="8"/>
      <c r="F20" s="8" t="s">
        <v>53</v>
      </c>
      <c r="G20" s="8"/>
      <c r="H20" s="5" t="s">
        <v>53</v>
      </c>
      <c r="I20" s="5" t="s">
        <v>53</v>
      </c>
      <c r="J20" s="4"/>
    </row>
    <row r="21" spans="1:10" s="3" customFormat="1" ht="15">
      <c r="A21" s="8"/>
      <c r="B21" s="4" t="s">
        <v>45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65</v>
      </c>
      <c r="B22" s="4" t="s">
        <v>91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45</v>
      </c>
      <c r="B23" s="4" t="s">
        <v>45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 t="s">
        <v>138</v>
      </c>
      <c r="B24" s="4" t="s">
        <v>141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140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8"/>
      <c r="B26" s="4" t="s">
        <v>139</v>
      </c>
      <c r="C26" s="4"/>
      <c r="D26" s="8"/>
      <c r="E26" s="8"/>
      <c r="F26" s="8"/>
      <c r="G26" s="8"/>
      <c r="H26" s="5"/>
      <c r="I26" s="5"/>
      <c r="J26" s="4"/>
    </row>
    <row r="27" spans="1:10" s="3" customFormat="1" ht="15">
      <c r="A27" s="44"/>
      <c r="B27" s="40" t="s">
        <v>45</v>
      </c>
      <c r="C27" s="41"/>
      <c r="D27" s="43"/>
      <c r="E27" s="43"/>
      <c r="F27" s="43"/>
      <c r="G27" s="43"/>
      <c r="H27" s="27"/>
      <c r="I27" s="27"/>
      <c r="J27" s="42"/>
    </row>
    <row r="28" ht="6" customHeight="1"/>
    <row r="29" s="12" customFormat="1" ht="14.25" customHeight="1">
      <c r="A29" s="34" t="s">
        <v>136</v>
      </c>
    </row>
  </sheetData>
  <sheetProtection/>
  <mergeCells count="11">
    <mergeCell ref="A3:J3"/>
    <mergeCell ref="F7:G7"/>
    <mergeCell ref="H7:I7"/>
    <mergeCell ref="J7:J8"/>
    <mergeCell ref="A5:J5"/>
    <mergeCell ref="A4:J4"/>
    <mergeCell ref="A7:A8"/>
    <mergeCell ref="B7:B8"/>
    <mergeCell ref="C7:C8"/>
    <mergeCell ref="D7:E7"/>
    <mergeCell ref="A10:J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Змеева Дарья Андреевна</cp:lastModifiedBy>
  <cp:lastPrinted>2023-01-23T21:24:27Z</cp:lastPrinted>
  <dcterms:created xsi:type="dcterms:W3CDTF">2011-03-10T10:26:24Z</dcterms:created>
  <dcterms:modified xsi:type="dcterms:W3CDTF">2023-02-10T02:07:50Z</dcterms:modified>
  <cp:category/>
  <cp:version/>
  <cp:contentType/>
  <cp:contentStatus/>
</cp:coreProperties>
</file>