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 новой редакции" sheetId="1" r:id="rId1"/>
    <sheet name="15 внебюджет" sheetId="2" state="hidden" r:id="rId2"/>
  </sheets>
  <definedNames/>
  <calcPr fullCalcOnLoad="1"/>
</workbook>
</file>

<file path=xl/sharedStrings.xml><?xml version="1.0" encoding="utf-8"?>
<sst xmlns="http://schemas.openxmlformats.org/spreadsheetml/2006/main" count="161" uniqueCount="86">
  <si>
    <t>Подпрограмма 1</t>
  </si>
  <si>
    <t>Сведения</t>
  </si>
  <si>
    <t>№
п/п</t>
  </si>
  <si>
    <t>Показатель
(индикатор)
(наименование)</t>
  </si>
  <si>
    <t>Подпрограмма 2</t>
  </si>
  <si>
    <t>Ед. изм.</t>
  </si>
  <si>
    <t>х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</si>
  <si>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</si>
  <si>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</si>
  <si>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</si>
  <si>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</si>
  <si>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</si>
  <si>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</si>
  <si>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</si>
  <si>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</si>
  <si>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</si>
  <si>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</si>
  <si>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</si>
  <si>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</si>
  <si>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</si>
  <si>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</si>
  <si>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</si>
  <si>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</si>
  <si>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</si>
  <si>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</si>
  <si>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2012 год (базовое значение)</t>
  </si>
  <si>
    <t>2015 год</t>
  </si>
  <si>
    <t>2016 год</t>
  </si>
  <si>
    <t>2017 год</t>
  </si>
  <si>
    <t>2018 год</t>
  </si>
  <si>
    <t>2019 год</t>
  </si>
  <si>
    <t>2020 год</t>
  </si>
  <si>
    <t>тыс. тонн</t>
  </si>
  <si>
    <t>единиц</t>
  </si>
  <si>
    <t>тыс. чел.</t>
  </si>
  <si>
    <t xml:space="preserve">Инвестиции в основной капитал  </t>
  </si>
  <si>
    <t>тыс. штук</t>
  </si>
  <si>
    <t>Объем добычи лососей искусственного происхождения</t>
  </si>
  <si>
    <t xml:space="preserve">Объем добычи водных биологических ресурсов </t>
  </si>
  <si>
    <t>кг</t>
  </si>
  <si>
    <t>человек</t>
  </si>
  <si>
    <t>% к предыдущему году</t>
  </si>
  <si>
    <t>тонн</t>
  </si>
  <si>
    <t>Количество участников конкурса "Лучший по профессии" в рыбной отрасли</t>
  </si>
  <si>
    <t>по виду деятельности "рыболовство"</t>
  </si>
  <si>
    <t>Подпрограмма 1 "Развитие аквакультуры"</t>
  </si>
  <si>
    <t xml:space="preserve">2013 год </t>
  </si>
  <si>
    <t>Подпрограмма 3 "Развитие кадрового потенциала рыбохозяйственного комплекса"</t>
  </si>
  <si>
    <t>Количество введенных в эксплуатацию лососевых рыбоводных заводов</t>
  </si>
  <si>
    <t>Выпуск молоди лососей, произведенной на лососевых рыбоводных заводах, построенных в рамках подпрограммы, в естественные водные объекты Камчатского края</t>
  </si>
  <si>
    <t xml:space="preserve">2014 год </t>
  </si>
  <si>
    <t>Государственная программа Камчатского края "Развитие рыбохозяйственного комплекса Камчатского края"</t>
  </si>
  <si>
    <t>Коэффициент обновления основных фондов (без учета субъектов малого предпринимательства)</t>
  </si>
  <si>
    <t>%</t>
  </si>
  <si>
    <t>Индекс производства</t>
  </si>
  <si>
    <t>Уровень оценки предпринимательским сообществом эффективности реализации Программы</t>
  </si>
  <si>
    <t>Значения показателей (индикаторов)</t>
  </si>
  <si>
    <t xml:space="preserve">Среднегодовая численность работников рыбохозяйственных организаций </t>
  </si>
  <si>
    <t>Объем производства рыбы и продуктов рыбных переработанных и консервированных</t>
  </si>
  <si>
    <t>Темп роста производительности труда</t>
  </si>
  <si>
    <t>в процентах к наличию на конец года, предшествовавшего отчетному</t>
  </si>
  <si>
    <t xml:space="preserve">Потребление рыбы и рыбопродуктов в среднем на потребителя в году, предшествовавшем отчетному (в пересчете на год) </t>
  </si>
  <si>
    <t xml:space="preserve">Доля товарной продукции глубокой степени переработки  в общем объеме произведенной  продукции из водных биологических ресурсов
</t>
  </si>
  <si>
    <t>2021 год</t>
  </si>
  <si>
    <t>2022 год</t>
  </si>
  <si>
    <t>2023 год</t>
  </si>
  <si>
    <t>2024 год</t>
  </si>
  <si>
    <t>о показателях (индикаторах) государственной программы Камчатского края "Развитие рыбохозяйственного комплекса Камчатского края" и подпрограмм Программы и их значениях</t>
  </si>
  <si>
    <t>по виду деятельности "переработка и консервирование рыбы, ракообразных и моллюсков"</t>
  </si>
  <si>
    <t xml:space="preserve">Объем экспорта рыбной продук-ции (включая непищевую рыбную продукцию) </t>
  </si>
  <si>
    <t>млн руб.</t>
  </si>
  <si>
    <t>млн долларов США</t>
  </si>
  <si>
    <t>2025 год</t>
  </si>
  <si>
    <t>2026 год</t>
  </si>
  <si>
    <t>2027 год</t>
  </si>
  <si>
    <t>"Приложение 2 к Программе</t>
  </si>
  <si>
    <t>Количество проведенных организационно-массовых мероприятий с участием рыбохозяйственных организаций Камчатского края, направленных на повышение престижа рыбацких профессий</t>
  </si>
  <si>
    <t>ед.</t>
  </si>
  <si>
    <t xml:space="preserve">Объем добычи тихоокеанских лососей </t>
  </si>
  <si>
    <t xml:space="preserve">Количество проведенных с участием рыбохозяйственных организаций Камчатского края фестивалей, форумов, выставок и ярмарок в сфере рыбохозяйственного комплекса </t>
  </si>
  <si>
    <t>Объем продукции из водных биологических ресурсов, реализованной в рамках социального проекта «Камчатская рыба»</t>
  </si>
  <si>
    <t>тыс.тонн</t>
  </si>
  <si>
    <t>Подпрограмма 6 "Обеспечение реализации Программы"</t>
  </si>
  <si>
    <t>Подпрограмма 2 "Развитие  рыбоперерабатывающего комплекса"</t>
  </si>
  <si>
    <t xml:space="preserve">Подпрограмма 4 «Сохранение лососевых видов рыб в Камчатском крае» </t>
  </si>
  <si>
    <t>Подпрограмма 5 "Развитие социальной ответственности рыбохозяйственных организаций и увеличение их вклада в социальное развитие Камчатского края"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</si>
</sst>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000_ ;\-#,##0.00000\ "/>
    <numFmt numFmtId="193" formatCode="0.0000000"/>
    <numFmt numFmtId="194" formatCode="0.00000000"/>
    <numFmt numFmtId="195" formatCode="0.00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53" applyAlignment="1">
      <alignment vertical="top" wrapText="1"/>
      <protection/>
    </xf>
    <xf numFmtId="0" fontId="24" fillId="0" borderId="0" xfId="53">
      <alignment/>
      <protection/>
    </xf>
    <xf numFmtId="0" fontId="43" fillId="0" borderId="0" xfId="53" applyFont="1" applyBorder="1" applyAlignment="1">
      <alignment horizontal="center" vertical="center" wrapText="1"/>
      <protection/>
    </xf>
    <xf numFmtId="0" fontId="43" fillId="0" borderId="0" xfId="53" applyFont="1" applyBorder="1" applyAlignment="1">
      <alignment horizontal="right" vertical="center" wrapText="1"/>
      <protection/>
    </xf>
    <xf numFmtId="0" fontId="43" fillId="0" borderId="10" xfId="53" applyFont="1" applyBorder="1" applyAlignment="1">
      <alignment vertical="top" wrapText="1"/>
      <protection/>
    </xf>
    <xf numFmtId="0" fontId="43" fillId="0" borderId="11" xfId="53" applyFont="1" applyBorder="1" applyAlignment="1">
      <alignment vertical="top" wrapText="1"/>
      <protection/>
    </xf>
    <xf numFmtId="0" fontId="43" fillId="0" borderId="12" xfId="53" applyFont="1" applyBorder="1" applyAlignment="1">
      <alignment vertical="top" wrapText="1"/>
      <protection/>
    </xf>
    <xf numFmtId="0" fontId="33" fillId="0" borderId="10" xfId="53" applyFont="1" applyBorder="1" applyAlignment="1">
      <alignment vertical="top" wrapText="1"/>
      <protection/>
    </xf>
    <xf numFmtId="0" fontId="24" fillId="0" borderId="11" xfId="53" applyBorder="1" applyAlignment="1">
      <alignment vertical="top" wrapText="1"/>
      <protection/>
    </xf>
    <xf numFmtId="0" fontId="24" fillId="0" borderId="12" xfId="53" applyBorder="1" applyAlignment="1">
      <alignment vertical="top" wrapText="1"/>
      <protection/>
    </xf>
    <xf numFmtId="0" fontId="33" fillId="0" borderId="13" xfId="53" applyFont="1" applyBorder="1" applyAlignment="1">
      <alignment vertical="top" wrapText="1"/>
      <protection/>
    </xf>
    <xf numFmtId="0" fontId="24" fillId="0" borderId="14" xfId="53" applyBorder="1" applyAlignment="1">
      <alignment vertical="top" wrapText="1"/>
      <protection/>
    </xf>
    <xf numFmtId="0" fontId="24" fillId="0" borderId="15" xfId="53" applyBorder="1" applyAlignment="1">
      <alignment vertical="top" wrapText="1"/>
      <protection/>
    </xf>
    <xf numFmtId="0" fontId="43" fillId="0" borderId="16" xfId="53" applyFont="1" applyBorder="1" applyAlignment="1">
      <alignment vertical="top" wrapText="1"/>
      <protection/>
    </xf>
    <xf numFmtId="0" fontId="43" fillId="0" borderId="17" xfId="53" applyFont="1" applyBorder="1" applyAlignment="1">
      <alignment vertical="top" wrapText="1"/>
      <protection/>
    </xf>
    <xf numFmtId="0" fontId="43" fillId="0" borderId="18" xfId="53" applyFont="1" applyBorder="1" applyAlignment="1">
      <alignment vertical="top" wrapText="1"/>
      <protection/>
    </xf>
    <xf numFmtId="0" fontId="43" fillId="0" borderId="19" xfId="53" applyFont="1" applyBorder="1" applyAlignment="1">
      <alignment horizontal="center" vertical="center" wrapText="1"/>
      <protection/>
    </xf>
    <xf numFmtId="0" fontId="43" fillId="0" borderId="20" xfId="53" applyFont="1" applyBorder="1" applyAlignment="1">
      <alignment horizontal="center" vertical="center" wrapText="1"/>
      <protection/>
    </xf>
    <xf numFmtId="0" fontId="43" fillId="0" borderId="21" xfId="53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justify" vertical="center" wrapText="1"/>
    </xf>
    <xf numFmtId="187" fontId="2" fillId="0" borderId="22" xfId="0" applyNumberFormat="1" applyFont="1" applyFill="1" applyBorder="1" applyAlignment="1">
      <alignment horizontal="center" vertical="center"/>
    </xf>
    <xf numFmtId="187" fontId="2" fillId="0" borderId="22" xfId="58" applyNumberFormat="1" applyFont="1" applyBorder="1" applyAlignment="1">
      <alignment horizontal="center" vertical="center" wrapText="1"/>
    </xf>
    <xf numFmtId="1" fontId="2" fillId="0" borderId="22" xfId="58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9" fontId="2" fillId="0" borderId="22" xfId="58" applyFont="1" applyFill="1" applyBorder="1" applyAlignment="1">
      <alignment horizontal="center" vertical="center"/>
    </xf>
    <xf numFmtId="187" fontId="2" fillId="0" borderId="22" xfId="58" applyNumberFormat="1" applyFont="1" applyFill="1" applyBorder="1" applyAlignment="1" applyProtection="1">
      <alignment horizontal="center" vertical="center" wrapText="1"/>
      <protection/>
    </xf>
    <xf numFmtId="187" fontId="2" fillId="0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/>
    </xf>
    <xf numFmtId="1" fontId="2" fillId="0" borderId="2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4" fillId="0" borderId="0" xfId="53" applyBorder="1" applyAlignment="1">
      <alignment vertical="top" wrapText="1"/>
      <protection/>
    </xf>
    <xf numFmtId="0" fontId="43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5"/>
  <sheetViews>
    <sheetView showGridLines="0" tabSelected="1" view="pageBreakPreview" zoomScale="75" zoomScaleSheetLayoutView="75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30" sqref="S30"/>
    </sheetView>
  </sheetViews>
  <sheetFormatPr defaultColWidth="9.00390625" defaultRowHeight="12.75"/>
  <cols>
    <col min="1" max="1" width="5.75390625" style="44" customWidth="1"/>
    <col min="2" max="2" width="33.75390625" style="32" customWidth="1"/>
    <col min="3" max="4" width="12.75390625" style="32" customWidth="1"/>
    <col min="5" max="5" width="9.875" style="32" bestFit="1" customWidth="1"/>
    <col min="6" max="6" width="9.875" style="32" customWidth="1"/>
    <col min="7" max="9" width="9.875" style="32" bestFit="1" customWidth="1"/>
    <col min="10" max="10" width="10.875" style="32" bestFit="1" customWidth="1"/>
    <col min="11" max="12" width="10.75390625" style="32" customWidth="1"/>
    <col min="13" max="17" width="9.125" style="32" customWidth="1"/>
    <col min="18" max="16384" width="9.125" style="32" customWidth="1"/>
  </cols>
  <sheetData>
    <row r="1" spans="1:19" s="31" customFormat="1" ht="15.75">
      <c r="A1" s="42"/>
      <c r="B1" s="29"/>
      <c r="C1" s="29"/>
      <c r="D1" s="29"/>
      <c r="E1" s="29"/>
      <c r="F1" s="29"/>
      <c r="G1" s="29"/>
      <c r="H1" s="30"/>
      <c r="I1" s="30"/>
      <c r="N1" s="51" t="s">
        <v>75</v>
      </c>
      <c r="O1" s="51"/>
      <c r="P1" s="51"/>
      <c r="Q1" s="51"/>
      <c r="R1" s="51"/>
      <c r="S1" s="51"/>
    </row>
    <row r="2" spans="1:10" ht="15.75">
      <c r="A2" s="42"/>
      <c r="B2" s="29"/>
      <c r="C2" s="29"/>
      <c r="D2" s="29"/>
      <c r="E2" s="29"/>
      <c r="F2" s="29"/>
      <c r="G2" s="29"/>
      <c r="H2" s="29"/>
      <c r="I2" s="29"/>
      <c r="J2" s="29"/>
    </row>
    <row r="3" spans="1:19" ht="15.7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30.75" customHeight="1">
      <c r="A4" s="52" t="s">
        <v>67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0.5" customHeight="1">
      <c r="A5" s="43"/>
      <c r="B5" s="25"/>
      <c r="C5" s="25"/>
      <c r="D5" s="25"/>
      <c r="E5" s="25"/>
      <c r="F5" s="25"/>
      <c r="G5" s="25"/>
      <c r="H5" s="25"/>
      <c r="I5" s="25"/>
      <c r="J5" s="25"/>
      <c r="K5" s="29"/>
      <c r="L5" s="29"/>
      <c r="M5" s="29"/>
      <c r="N5" s="29"/>
      <c r="O5" s="29"/>
      <c r="P5" s="29"/>
      <c r="Q5" s="29"/>
      <c r="R5" s="29"/>
      <c r="S5" s="29"/>
    </row>
    <row r="6" spans="1:19" s="31" customFormat="1" ht="15.75">
      <c r="A6" s="49" t="s">
        <v>2</v>
      </c>
      <c r="B6" s="50" t="s">
        <v>3</v>
      </c>
      <c r="C6" s="50" t="s">
        <v>5</v>
      </c>
      <c r="D6" s="48" t="s">
        <v>56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31" customFormat="1" ht="47.25">
      <c r="A7" s="49"/>
      <c r="B7" s="50"/>
      <c r="C7" s="50"/>
      <c r="D7" s="21" t="s">
        <v>25</v>
      </c>
      <c r="E7" s="21" t="s">
        <v>46</v>
      </c>
      <c r="F7" s="21" t="s">
        <v>50</v>
      </c>
      <c r="G7" s="21" t="s">
        <v>26</v>
      </c>
      <c r="H7" s="21" t="s">
        <v>27</v>
      </c>
      <c r="I7" s="21" t="s">
        <v>28</v>
      </c>
      <c r="J7" s="21" t="s">
        <v>29</v>
      </c>
      <c r="K7" s="21" t="s">
        <v>30</v>
      </c>
      <c r="L7" s="21" t="s">
        <v>31</v>
      </c>
      <c r="M7" s="21" t="s">
        <v>63</v>
      </c>
      <c r="N7" s="21" t="s">
        <v>64</v>
      </c>
      <c r="O7" s="21" t="s">
        <v>65</v>
      </c>
      <c r="P7" s="21" t="s">
        <v>66</v>
      </c>
      <c r="Q7" s="21" t="s">
        <v>72</v>
      </c>
      <c r="R7" s="21" t="s">
        <v>73</v>
      </c>
      <c r="S7" s="21" t="s">
        <v>74</v>
      </c>
    </row>
    <row r="8" spans="1:19" s="31" customFormat="1" ht="15.75">
      <c r="A8" s="26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</row>
    <row r="9" spans="1:19" s="24" customFormat="1" ht="69.75" customHeight="1">
      <c r="A9" s="21">
        <v>2</v>
      </c>
      <c r="B9" s="47" t="s">
        <v>51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s="31" customFormat="1" ht="31.5">
      <c r="A10" s="26">
        <v>3</v>
      </c>
      <c r="B10" s="22" t="s">
        <v>38</v>
      </c>
      <c r="C10" s="21" t="s">
        <v>32</v>
      </c>
      <c r="D10" s="23">
        <v>1048</v>
      </c>
      <c r="E10" s="23">
        <v>874</v>
      </c>
      <c r="F10" s="26">
        <v>895.457</v>
      </c>
      <c r="G10" s="23">
        <v>982</v>
      </c>
      <c r="H10" s="23">
        <v>1066</v>
      </c>
      <c r="I10" s="23">
        <v>959</v>
      </c>
      <c r="J10" s="23">
        <v>1033</v>
      </c>
      <c r="K10" s="23">
        <v>1044</v>
      </c>
      <c r="L10" s="26">
        <v>1099.792</v>
      </c>
      <c r="M10" s="26">
        <v>1550</v>
      </c>
      <c r="N10" s="26">
        <v>1120</v>
      </c>
      <c r="O10" s="26">
        <v>1140</v>
      </c>
      <c r="P10" s="26">
        <v>1160</v>
      </c>
      <c r="Q10" s="26">
        <v>1180</v>
      </c>
      <c r="R10" s="26">
        <v>1200</v>
      </c>
      <c r="S10" s="26">
        <v>1210</v>
      </c>
    </row>
    <row r="11" spans="1:19" s="31" customFormat="1" ht="31.5">
      <c r="A11" s="21">
        <v>4</v>
      </c>
      <c r="B11" s="33" t="s">
        <v>37</v>
      </c>
      <c r="C11" s="21" t="s">
        <v>42</v>
      </c>
      <c r="D11" s="21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33</v>
      </c>
      <c r="S11" s="27">
        <v>191.53846153846155</v>
      </c>
    </row>
    <row r="12" spans="1:19" s="31" customFormat="1" ht="63">
      <c r="A12" s="26">
        <v>5</v>
      </c>
      <c r="B12" s="22" t="s">
        <v>58</v>
      </c>
      <c r="C12" s="21" t="s">
        <v>32</v>
      </c>
      <c r="D12" s="26">
        <v>719.1</v>
      </c>
      <c r="E12" s="26">
        <v>689.2996</v>
      </c>
      <c r="F12" s="26">
        <v>665.6895</v>
      </c>
      <c r="G12" s="26">
        <v>716.8</v>
      </c>
      <c r="H12" s="26">
        <v>780.5877</v>
      </c>
      <c r="I12" s="26">
        <v>676</v>
      </c>
      <c r="J12" s="23">
        <v>754</v>
      </c>
      <c r="K12" s="23">
        <v>758</v>
      </c>
      <c r="L12" s="23">
        <v>760</v>
      </c>
      <c r="M12" s="23">
        <v>1000</v>
      </c>
      <c r="N12" s="23">
        <v>764</v>
      </c>
      <c r="O12" s="23">
        <v>766</v>
      </c>
      <c r="P12" s="23">
        <v>770</v>
      </c>
      <c r="Q12" s="23">
        <v>780</v>
      </c>
      <c r="R12" s="23">
        <v>790</v>
      </c>
      <c r="S12" s="23">
        <v>800</v>
      </c>
    </row>
    <row r="13" spans="1:19" s="31" customFormat="1" ht="15.75">
      <c r="A13" s="21">
        <v>6</v>
      </c>
      <c r="B13" s="22" t="s">
        <v>54</v>
      </c>
      <c r="C13" s="2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s="31" customFormat="1" ht="47.25">
      <c r="A14" s="26">
        <v>7</v>
      </c>
      <c r="B14" s="33" t="s">
        <v>44</v>
      </c>
      <c r="C14" s="21" t="s">
        <v>41</v>
      </c>
      <c r="D14" s="39">
        <v>99.1</v>
      </c>
      <c r="E14" s="39">
        <v>93.5</v>
      </c>
      <c r="F14" s="40">
        <v>96.7</v>
      </c>
      <c r="G14" s="40">
        <f>168.7/165.4*100</f>
        <v>101.99516324062876</v>
      </c>
      <c r="H14" s="40">
        <f>187569.6/168686.9*100</f>
        <v>111.19393385022786</v>
      </c>
      <c r="I14" s="20" t="s">
        <v>6</v>
      </c>
      <c r="J14" s="35" t="s">
        <v>6</v>
      </c>
      <c r="K14" s="35" t="s">
        <v>6</v>
      </c>
      <c r="L14" s="35" t="s">
        <v>6</v>
      </c>
      <c r="M14" s="35" t="s">
        <v>6</v>
      </c>
      <c r="N14" s="35" t="s">
        <v>6</v>
      </c>
      <c r="O14" s="35" t="s">
        <v>6</v>
      </c>
      <c r="P14" s="35" t="s">
        <v>6</v>
      </c>
      <c r="Q14" s="35" t="s">
        <v>6</v>
      </c>
      <c r="R14" s="35" t="s">
        <v>6</v>
      </c>
      <c r="S14" s="35" t="s">
        <v>6</v>
      </c>
    </row>
    <row r="15" spans="1:19" s="31" customFormat="1" ht="63">
      <c r="A15" s="21">
        <v>8</v>
      </c>
      <c r="B15" s="33" t="s">
        <v>68</v>
      </c>
      <c r="C15" s="21" t="s">
        <v>41</v>
      </c>
      <c r="D15" s="39">
        <v>105</v>
      </c>
      <c r="E15" s="39">
        <v>96.5</v>
      </c>
      <c r="F15" s="40">
        <v>95.7</v>
      </c>
      <c r="G15" s="40">
        <v>107.7</v>
      </c>
      <c r="H15" s="40">
        <v>108</v>
      </c>
      <c r="I15" s="40">
        <v>101</v>
      </c>
      <c r="J15" s="40">
        <v>95</v>
      </c>
      <c r="K15" s="40">
        <v>94</v>
      </c>
      <c r="L15" s="40">
        <f>L12/K12*100</f>
        <v>100.26385224274405</v>
      </c>
      <c r="M15" s="40">
        <v>100.26315789473684</v>
      </c>
      <c r="N15" s="40">
        <v>100.26246719160106</v>
      </c>
      <c r="O15" s="40">
        <v>100.26178010471205</v>
      </c>
      <c r="P15" s="40">
        <v>100.52219321148826</v>
      </c>
      <c r="Q15" s="40">
        <v>100.6</v>
      </c>
      <c r="R15" s="40">
        <v>100.7</v>
      </c>
      <c r="S15" s="40">
        <v>100.8</v>
      </c>
    </row>
    <row r="16" spans="1:19" s="31" customFormat="1" ht="31.5">
      <c r="A16" s="26">
        <v>9</v>
      </c>
      <c r="B16" s="22" t="s">
        <v>35</v>
      </c>
      <c r="C16" s="21" t="s">
        <v>70</v>
      </c>
      <c r="D16" s="34">
        <v>2703.096</v>
      </c>
      <c r="E16" s="34">
        <f>2796.1+1828</f>
        <v>4624.1</v>
      </c>
      <c r="F16" s="34">
        <f>1235+959.6</f>
        <v>2194.6</v>
      </c>
      <c r="G16" s="34">
        <f>1888.9+1211.4</f>
        <v>3100.3</v>
      </c>
      <c r="H16" s="34">
        <f>3614.3+1424.1</f>
        <v>5038.4</v>
      </c>
      <c r="I16" s="34">
        <v>2490</v>
      </c>
      <c r="J16" s="34">
        <v>2660</v>
      </c>
      <c r="K16" s="34">
        <v>2730</v>
      </c>
      <c r="L16" s="34">
        <v>2790</v>
      </c>
      <c r="M16" s="34">
        <v>11000</v>
      </c>
      <c r="N16" s="34">
        <v>3100</v>
      </c>
      <c r="O16" s="34">
        <v>3150</v>
      </c>
      <c r="P16" s="34">
        <v>3200</v>
      </c>
      <c r="Q16" s="34">
        <v>3300</v>
      </c>
      <c r="R16" s="34">
        <v>3500</v>
      </c>
      <c r="S16" s="34">
        <v>3600</v>
      </c>
    </row>
    <row r="17" spans="1:19" s="31" customFormat="1" ht="47.25">
      <c r="A17" s="21">
        <v>10</v>
      </c>
      <c r="B17" s="22" t="s">
        <v>59</v>
      </c>
      <c r="C17" s="21" t="s">
        <v>41</v>
      </c>
      <c r="D17" s="20" t="s">
        <v>6</v>
      </c>
      <c r="E17" s="20" t="s">
        <v>6</v>
      </c>
      <c r="F17" s="20" t="s">
        <v>6</v>
      </c>
      <c r="G17" s="20" t="s">
        <v>6</v>
      </c>
      <c r="H17" s="20" t="s">
        <v>6</v>
      </c>
      <c r="I17" s="20" t="s">
        <v>6</v>
      </c>
      <c r="J17" s="20" t="s">
        <v>6</v>
      </c>
      <c r="K17" s="36">
        <v>101</v>
      </c>
      <c r="L17" s="36">
        <v>101</v>
      </c>
      <c r="M17" s="36">
        <v>102</v>
      </c>
      <c r="N17" s="36">
        <v>98</v>
      </c>
      <c r="O17" s="36" t="s">
        <v>6</v>
      </c>
      <c r="P17" s="36" t="s">
        <v>6</v>
      </c>
      <c r="Q17" s="36" t="s">
        <v>6</v>
      </c>
      <c r="R17" s="36" t="s">
        <v>6</v>
      </c>
      <c r="S17" s="36" t="s">
        <v>6</v>
      </c>
    </row>
    <row r="18" spans="1:19" s="31" customFormat="1" ht="41.25" customHeight="1">
      <c r="A18" s="26">
        <v>11</v>
      </c>
      <c r="B18" s="33" t="s">
        <v>44</v>
      </c>
      <c r="C18" s="21" t="s">
        <v>41</v>
      </c>
      <c r="D18" s="20" t="s">
        <v>6</v>
      </c>
      <c r="E18" s="35" t="s">
        <v>6</v>
      </c>
      <c r="F18" s="35" t="s">
        <v>6</v>
      </c>
      <c r="G18" s="36">
        <f>1.46539966282641*100</f>
        <v>146.53996628264102</v>
      </c>
      <c r="H18" s="36">
        <v>223.16</v>
      </c>
      <c r="I18" s="36">
        <v>102</v>
      </c>
      <c r="J18" s="36">
        <v>102</v>
      </c>
      <c r="K18" s="36" t="s">
        <v>6</v>
      </c>
      <c r="L18" s="36" t="s">
        <v>6</v>
      </c>
      <c r="M18" s="36" t="s">
        <v>6</v>
      </c>
      <c r="N18" s="36" t="s">
        <v>6</v>
      </c>
      <c r="O18" s="36" t="s">
        <v>6</v>
      </c>
      <c r="P18" s="36" t="s">
        <v>6</v>
      </c>
      <c r="Q18" s="36" t="s">
        <v>6</v>
      </c>
      <c r="R18" s="36" t="s">
        <v>6</v>
      </c>
      <c r="S18" s="36" t="s">
        <v>6</v>
      </c>
    </row>
    <row r="19" spans="1:19" s="31" customFormat="1" ht="51" customHeight="1">
      <c r="A19" s="21">
        <v>12</v>
      </c>
      <c r="B19" s="33" t="s">
        <v>68</v>
      </c>
      <c r="C19" s="21" t="s">
        <v>41</v>
      </c>
      <c r="D19" s="20" t="s">
        <v>6</v>
      </c>
      <c r="E19" s="35" t="s">
        <v>6</v>
      </c>
      <c r="F19" s="35" t="s">
        <v>6</v>
      </c>
      <c r="G19" s="36">
        <f>1.78912628517077*100</f>
        <v>178.912628517077</v>
      </c>
      <c r="H19" s="36">
        <v>116.56</v>
      </c>
      <c r="I19" s="36">
        <v>101</v>
      </c>
      <c r="J19" s="36">
        <v>101</v>
      </c>
      <c r="K19" s="36" t="s">
        <v>6</v>
      </c>
      <c r="L19" s="36" t="s">
        <v>6</v>
      </c>
      <c r="M19" s="36" t="s">
        <v>6</v>
      </c>
      <c r="N19" s="36" t="s">
        <v>6</v>
      </c>
      <c r="O19" s="36">
        <v>101</v>
      </c>
      <c r="P19" s="36">
        <v>102</v>
      </c>
      <c r="Q19" s="36">
        <v>103</v>
      </c>
      <c r="R19" s="36">
        <v>104</v>
      </c>
      <c r="S19" s="36">
        <v>105</v>
      </c>
    </row>
    <row r="20" spans="1:19" s="31" customFormat="1" ht="47.25">
      <c r="A20" s="26">
        <v>13</v>
      </c>
      <c r="B20" s="22" t="s">
        <v>57</v>
      </c>
      <c r="C20" s="21" t="s">
        <v>34</v>
      </c>
      <c r="D20" s="34">
        <f>1.303+14.65</f>
        <v>15.953</v>
      </c>
      <c r="E20" s="34">
        <f>1.534+13.672</f>
        <v>15.206000000000001</v>
      </c>
      <c r="F20" s="34">
        <f>1.535+12.615</f>
        <v>14.15</v>
      </c>
      <c r="G20" s="34">
        <f>1.62+12.342</f>
        <v>13.962</v>
      </c>
      <c r="H20" s="34">
        <f>1.534+12.24</f>
        <v>13.774000000000001</v>
      </c>
      <c r="I20" s="34">
        <v>15.5</v>
      </c>
      <c r="J20" s="34">
        <v>15</v>
      </c>
      <c r="K20" s="23">
        <v>15.1</v>
      </c>
      <c r="L20" s="23">
        <v>15.2</v>
      </c>
      <c r="M20" s="34">
        <v>17.5</v>
      </c>
      <c r="N20" s="34">
        <v>17.6</v>
      </c>
      <c r="O20" s="34">
        <v>17.7</v>
      </c>
      <c r="P20" s="34">
        <v>18</v>
      </c>
      <c r="Q20" s="34">
        <v>18.1</v>
      </c>
      <c r="R20" s="34">
        <v>18.2</v>
      </c>
      <c r="S20" s="34">
        <v>18.3</v>
      </c>
    </row>
    <row r="21" spans="1:19" s="31" customFormat="1" ht="78.75">
      <c r="A21" s="21">
        <v>14</v>
      </c>
      <c r="B21" s="22" t="s">
        <v>61</v>
      </c>
      <c r="C21" s="21" t="s">
        <v>39</v>
      </c>
      <c r="D21" s="23">
        <f>2.4*12</f>
        <v>28.799999999999997</v>
      </c>
      <c r="E21" s="23">
        <f>2.7*12</f>
        <v>32.400000000000006</v>
      </c>
      <c r="F21" s="23">
        <f>2.9*12</f>
        <v>34.8</v>
      </c>
      <c r="G21" s="23">
        <f>2.9*12</f>
        <v>34.8</v>
      </c>
      <c r="H21" s="34">
        <f>2.5*12</f>
        <v>30</v>
      </c>
      <c r="I21" s="34">
        <f>2*12</f>
        <v>24</v>
      </c>
      <c r="J21" s="34">
        <v>35</v>
      </c>
      <c r="K21" s="34">
        <v>22</v>
      </c>
      <c r="L21" s="34">
        <v>22</v>
      </c>
      <c r="M21" s="34">
        <v>23</v>
      </c>
      <c r="N21" s="34">
        <v>21.6</v>
      </c>
      <c r="O21" s="34">
        <v>21.7</v>
      </c>
      <c r="P21" s="34">
        <v>21.8</v>
      </c>
      <c r="Q21" s="34">
        <v>21.9</v>
      </c>
      <c r="R21" s="34">
        <v>22</v>
      </c>
      <c r="S21" s="34">
        <v>22.1</v>
      </c>
    </row>
    <row r="22" spans="1:19" s="31" customFormat="1" ht="47.25">
      <c r="A22" s="26">
        <v>15</v>
      </c>
      <c r="B22" s="22" t="s">
        <v>69</v>
      </c>
      <c r="C22" s="21" t="s">
        <v>71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34">
        <v>656</v>
      </c>
      <c r="L22" s="34">
        <v>748</v>
      </c>
      <c r="M22" s="34">
        <v>769.2</v>
      </c>
      <c r="N22" s="34">
        <v>789.1</v>
      </c>
      <c r="O22" s="34">
        <v>876.6</v>
      </c>
      <c r="P22" s="34">
        <v>957</v>
      </c>
      <c r="Q22" s="34">
        <v>960</v>
      </c>
      <c r="R22" s="34">
        <v>965</v>
      </c>
      <c r="S22" s="34">
        <v>970</v>
      </c>
    </row>
    <row r="23" spans="1:19" s="31" customFormat="1" ht="31.5">
      <c r="A23" s="21">
        <v>16</v>
      </c>
      <c r="B23" s="45" t="s">
        <v>45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s="31" customFormat="1" ht="47.25">
      <c r="A24" s="26">
        <v>17</v>
      </c>
      <c r="B24" s="22" t="s">
        <v>48</v>
      </c>
      <c r="C24" s="21" t="s">
        <v>33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3</v>
      </c>
      <c r="S24" s="23">
        <v>11</v>
      </c>
    </row>
    <row r="25" spans="1:19" s="31" customFormat="1" ht="110.25">
      <c r="A25" s="21">
        <v>18</v>
      </c>
      <c r="B25" s="33" t="s">
        <v>49</v>
      </c>
      <c r="C25" s="28" t="s">
        <v>36</v>
      </c>
      <c r="D25" s="28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82614.58333333334</v>
      </c>
    </row>
    <row r="26" spans="1:19" s="31" customFormat="1" ht="47.25">
      <c r="A26" s="26">
        <v>19</v>
      </c>
      <c r="B26" s="45" t="s">
        <v>83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s="31" customFormat="1" ht="96" customHeight="1">
      <c r="A27" s="21">
        <v>20</v>
      </c>
      <c r="B27" s="22" t="s">
        <v>52</v>
      </c>
      <c r="C27" s="21" t="s">
        <v>60</v>
      </c>
      <c r="D27" s="23"/>
      <c r="E27" s="23"/>
      <c r="F27" s="23"/>
      <c r="G27" s="23"/>
      <c r="H27" s="23"/>
      <c r="I27" s="23"/>
      <c r="J27" s="23"/>
      <c r="K27" s="37"/>
      <c r="L27" s="37"/>
      <c r="M27" s="37"/>
      <c r="N27" s="37"/>
      <c r="O27" s="37"/>
      <c r="P27" s="37"/>
      <c r="Q27" s="37"/>
      <c r="R27" s="37"/>
      <c r="S27" s="37"/>
    </row>
    <row r="28" spans="1:19" s="31" customFormat="1" ht="97.5" customHeight="1">
      <c r="A28" s="26">
        <v>21</v>
      </c>
      <c r="B28" s="22" t="s">
        <v>44</v>
      </c>
      <c r="C28" s="21" t="s">
        <v>60</v>
      </c>
      <c r="D28" s="23">
        <v>9.7</v>
      </c>
      <c r="E28" s="23">
        <v>18.8</v>
      </c>
      <c r="F28" s="23">
        <v>12.8</v>
      </c>
      <c r="G28" s="23">
        <v>16.9</v>
      </c>
      <c r="H28" s="23">
        <v>13.1</v>
      </c>
      <c r="I28" s="23">
        <v>14.5</v>
      </c>
      <c r="J28" s="34">
        <v>14</v>
      </c>
      <c r="K28" s="34">
        <v>14</v>
      </c>
      <c r="L28" s="23">
        <v>14.1</v>
      </c>
      <c r="M28" s="23">
        <v>18</v>
      </c>
      <c r="N28" s="23">
        <v>14.4</v>
      </c>
      <c r="O28" s="23">
        <v>14.4</v>
      </c>
      <c r="P28" s="23">
        <v>14.5</v>
      </c>
      <c r="Q28" s="23">
        <v>14.4</v>
      </c>
      <c r="R28" s="23">
        <v>14.5</v>
      </c>
      <c r="S28" s="23">
        <v>14.5</v>
      </c>
    </row>
    <row r="29" spans="1:19" s="31" customFormat="1" ht="95.25" customHeight="1">
      <c r="A29" s="21">
        <v>22</v>
      </c>
      <c r="B29" s="22" t="s">
        <v>68</v>
      </c>
      <c r="C29" s="21" t="s">
        <v>60</v>
      </c>
      <c r="D29" s="23">
        <v>22.1</v>
      </c>
      <c r="E29" s="23">
        <v>8.7</v>
      </c>
      <c r="F29" s="23">
        <v>28.8</v>
      </c>
      <c r="G29" s="23">
        <v>12.1</v>
      </c>
      <c r="H29" s="23">
        <v>16.8</v>
      </c>
      <c r="I29" s="23">
        <v>20</v>
      </c>
      <c r="J29" s="23">
        <v>15.5</v>
      </c>
      <c r="K29" s="23">
        <v>15.8</v>
      </c>
      <c r="L29" s="23">
        <v>15.8</v>
      </c>
      <c r="M29" s="23">
        <v>17</v>
      </c>
      <c r="N29" s="23">
        <v>15.9</v>
      </c>
      <c r="O29" s="23">
        <v>15.9</v>
      </c>
      <c r="P29" s="23">
        <v>16</v>
      </c>
      <c r="Q29" s="23">
        <v>16.1</v>
      </c>
      <c r="R29" s="23">
        <v>16</v>
      </c>
      <c r="S29" s="23">
        <v>16.1</v>
      </c>
    </row>
    <row r="30" spans="1:19" s="31" customFormat="1" ht="103.5" customHeight="1">
      <c r="A30" s="26">
        <v>23</v>
      </c>
      <c r="B30" s="22" t="s">
        <v>62</v>
      </c>
      <c r="C30" s="21" t="s">
        <v>53</v>
      </c>
      <c r="D30" s="39">
        <v>5.2</v>
      </c>
      <c r="E30" s="39">
        <v>6.7</v>
      </c>
      <c r="F30" s="39">
        <v>6.8</v>
      </c>
      <c r="G30" s="39">
        <v>8.6</v>
      </c>
      <c r="H30" s="39">
        <v>9.8</v>
      </c>
      <c r="I30" s="39">
        <v>7.4</v>
      </c>
      <c r="J30" s="39">
        <v>8</v>
      </c>
      <c r="K30" s="34">
        <v>8.2</v>
      </c>
      <c r="L30" s="34">
        <v>8.3</v>
      </c>
      <c r="M30" s="34">
        <v>8.8</v>
      </c>
      <c r="N30" s="34">
        <v>8.9</v>
      </c>
      <c r="O30" s="34">
        <v>9</v>
      </c>
      <c r="P30" s="34">
        <v>9.2</v>
      </c>
      <c r="Q30" s="34">
        <v>9.3</v>
      </c>
      <c r="R30" s="34">
        <v>9.4</v>
      </c>
      <c r="S30" s="34">
        <v>9.5</v>
      </c>
    </row>
    <row r="31" spans="1:19" s="31" customFormat="1" ht="47.25">
      <c r="A31" s="21">
        <v>24</v>
      </c>
      <c r="B31" s="47" t="s">
        <v>47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31" customFormat="1" ht="47.25">
      <c r="A32" s="26">
        <v>25</v>
      </c>
      <c r="B32" s="22" t="s">
        <v>43</v>
      </c>
      <c r="C32" s="21" t="s">
        <v>40</v>
      </c>
      <c r="D32" s="23">
        <v>29</v>
      </c>
      <c r="E32" s="23">
        <v>35</v>
      </c>
      <c r="F32" s="23">
        <v>24</v>
      </c>
      <c r="G32" s="23">
        <v>41</v>
      </c>
      <c r="H32" s="23">
        <v>45</v>
      </c>
      <c r="I32" s="23">
        <v>42</v>
      </c>
      <c r="J32" s="23">
        <v>44</v>
      </c>
      <c r="K32" s="23">
        <v>44</v>
      </c>
      <c r="L32" s="23">
        <v>45</v>
      </c>
      <c r="M32" s="23">
        <v>45</v>
      </c>
      <c r="N32" s="41">
        <v>39</v>
      </c>
      <c r="O32" s="36">
        <v>25</v>
      </c>
      <c r="P32" s="36">
        <v>26</v>
      </c>
      <c r="Q32" s="36">
        <v>27</v>
      </c>
      <c r="R32" s="36">
        <v>28</v>
      </c>
      <c r="S32" s="36">
        <v>30</v>
      </c>
    </row>
    <row r="33" spans="1:19" s="31" customFormat="1" ht="110.25">
      <c r="A33" s="21">
        <v>26</v>
      </c>
      <c r="B33" s="22" t="s">
        <v>76</v>
      </c>
      <c r="C33" s="21" t="s">
        <v>77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1"/>
      <c r="O33" s="23">
        <v>3</v>
      </c>
      <c r="P33" s="23">
        <v>3</v>
      </c>
      <c r="Q33" s="23">
        <v>3</v>
      </c>
      <c r="R33" s="23">
        <v>3</v>
      </c>
      <c r="S33" s="23">
        <v>3</v>
      </c>
    </row>
    <row r="34" spans="1:19" s="31" customFormat="1" ht="48.75" customHeight="1">
      <c r="A34" s="26">
        <v>27</v>
      </c>
      <c r="B34" s="47" t="s">
        <v>84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s="31" customFormat="1" ht="31.5">
      <c r="A35" s="21">
        <v>28</v>
      </c>
      <c r="B35" s="22" t="s">
        <v>78</v>
      </c>
      <c r="C35" s="21" t="s">
        <v>81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41"/>
      <c r="O35" s="23">
        <v>300</v>
      </c>
      <c r="P35" s="23">
        <v>250</v>
      </c>
      <c r="Q35" s="23">
        <v>250</v>
      </c>
      <c r="R35" s="23">
        <v>250</v>
      </c>
      <c r="S35" s="23">
        <v>250</v>
      </c>
    </row>
    <row r="36" spans="1:19" s="31" customFormat="1" ht="101.25" customHeight="1">
      <c r="A36" s="26">
        <v>29</v>
      </c>
      <c r="B36" s="47" t="s">
        <v>85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s="31" customFormat="1" ht="94.5">
      <c r="A37" s="21">
        <v>30</v>
      </c>
      <c r="B37" s="22" t="s">
        <v>79</v>
      </c>
      <c r="C37" s="21" t="s">
        <v>77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41"/>
      <c r="O37" s="23">
        <v>3</v>
      </c>
      <c r="P37" s="23">
        <v>3</v>
      </c>
      <c r="Q37" s="23">
        <v>3</v>
      </c>
      <c r="R37" s="23">
        <v>3</v>
      </c>
      <c r="S37" s="23">
        <v>3</v>
      </c>
    </row>
    <row r="38" spans="1:19" s="31" customFormat="1" ht="78.75">
      <c r="A38" s="26">
        <v>31</v>
      </c>
      <c r="B38" s="22" t="s">
        <v>80</v>
      </c>
      <c r="C38" s="21" t="s">
        <v>42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41"/>
      <c r="O38" s="23">
        <v>400</v>
      </c>
      <c r="P38" s="23">
        <v>410</v>
      </c>
      <c r="Q38" s="23">
        <v>420</v>
      </c>
      <c r="R38" s="23">
        <v>430</v>
      </c>
      <c r="S38" s="23">
        <v>440</v>
      </c>
    </row>
    <row r="39" spans="1:19" s="46" customFormat="1" ht="31.5">
      <c r="A39" s="21">
        <v>32</v>
      </c>
      <c r="B39" s="45" t="s">
        <v>82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63">
      <c r="A40" s="26">
        <v>33</v>
      </c>
      <c r="B40" s="22" t="s">
        <v>55</v>
      </c>
      <c r="C40" s="21" t="s">
        <v>53</v>
      </c>
      <c r="D40" s="23" t="s">
        <v>6</v>
      </c>
      <c r="E40" s="21" t="s">
        <v>6</v>
      </c>
      <c r="F40" s="21">
        <v>93</v>
      </c>
      <c r="G40" s="21">
        <v>94</v>
      </c>
      <c r="H40" s="21">
        <v>95</v>
      </c>
      <c r="I40" s="21" t="s">
        <v>6</v>
      </c>
      <c r="J40" s="21" t="s">
        <v>6</v>
      </c>
      <c r="K40" s="21" t="s">
        <v>6</v>
      </c>
      <c r="L40" s="21" t="s">
        <v>6</v>
      </c>
      <c r="M40" s="21" t="s">
        <v>6</v>
      </c>
      <c r="N40" s="21" t="s">
        <v>6</v>
      </c>
      <c r="O40" s="21" t="s">
        <v>6</v>
      </c>
      <c r="P40" s="21" t="s">
        <v>6</v>
      </c>
      <c r="Q40" s="21" t="s">
        <v>6</v>
      </c>
      <c r="R40" s="21" t="s">
        <v>6</v>
      </c>
      <c r="S40" s="21" t="s">
        <v>6</v>
      </c>
    </row>
    <row r="41" spans="1:19" ht="15.75">
      <c r="A41" s="4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30"/>
      <c r="S41" s="30"/>
    </row>
    <row r="45" ht="15">
      <c r="K45" s="31"/>
    </row>
  </sheetData>
  <sheetProtection/>
  <mergeCells count="7">
    <mergeCell ref="D6:S6"/>
    <mergeCell ref="A6:A7"/>
    <mergeCell ref="B6:B7"/>
    <mergeCell ref="N1:S1"/>
    <mergeCell ref="C6:C7"/>
    <mergeCell ref="A4:S4"/>
    <mergeCell ref="A3:S3"/>
  </mergeCells>
  <printOptions horizontalCentered="1"/>
  <pageMargins left="0.7874015748031497" right="0.3937007874015748" top="0.7874015748031497" bottom="0.7874015748031497" header="0.1968503937007874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2" customWidth="1"/>
    <col min="2" max="2" width="21.25390625" style="2" customWidth="1"/>
    <col min="3" max="3" width="25.375" style="2" customWidth="1"/>
    <col min="4" max="4" width="12.00390625" style="2" customWidth="1"/>
    <col min="5" max="5" width="11.25390625" style="2" customWidth="1"/>
    <col min="6" max="6" width="15.75390625" style="2" customWidth="1"/>
    <col min="7" max="7" width="13.25390625" style="2" customWidth="1"/>
    <col min="8" max="8" width="12.75390625" style="2" customWidth="1"/>
    <col min="9" max="9" width="16.75390625" style="2" customWidth="1"/>
    <col min="10" max="10" width="13.75390625" style="2" customWidth="1"/>
    <col min="11" max="11" width="12.25390625" style="2" customWidth="1"/>
    <col min="12" max="12" width="21.25390625" style="2" customWidth="1"/>
    <col min="13" max="16384" width="9.125" style="2" customWidth="1"/>
  </cols>
  <sheetData>
    <row r="1" spans="1:20" ht="27.75" customHeight="1">
      <c r="A1" s="1"/>
      <c r="B1" s="1"/>
      <c r="C1" s="54"/>
      <c r="D1" s="54"/>
      <c r="E1" s="54"/>
      <c r="F1" s="54"/>
      <c r="G1" s="54"/>
      <c r="H1" s="54"/>
      <c r="I1" s="54"/>
      <c r="J1" s="54"/>
      <c r="K1" s="1"/>
      <c r="L1" s="4" t="s">
        <v>20</v>
      </c>
      <c r="M1" s="3"/>
      <c r="N1" s="3"/>
      <c r="O1" s="3"/>
      <c r="P1" s="3"/>
      <c r="Q1" s="3"/>
      <c r="R1" s="3"/>
      <c r="S1" s="3"/>
      <c r="T1" s="3"/>
    </row>
    <row r="2" spans="1:16" ht="32.25" customHeight="1">
      <c r="A2" s="1"/>
      <c r="B2" s="55" t="s">
        <v>19</v>
      </c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90">
      <c r="A5" s="17" t="s">
        <v>9</v>
      </c>
      <c r="B5" s="18" t="s">
        <v>16</v>
      </c>
      <c r="C5" s="18" t="s">
        <v>17</v>
      </c>
      <c r="D5" s="18" t="s">
        <v>13</v>
      </c>
      <c r="E5" s="18" t="s">
        <v>14</v>
      </c>
      <c r="F5" s="18" t="s">
        <v>15</v>
      </c>
      <c r="G5" s="18" t="s">
        <v>18</v>
      </c>
      <c r="H5" s="18" t="s">
        <v>21</v>
      </c>
      <c r="I5" s="18" t="s">
        <v>22</v>
      </c>
      <c r="J5" s="18" t="s">
        <v>7</v>
      </c>
      <c r="K5" s="18" t="s">
        <v>23</v>
      </c>
      <c r="L5" s="19" t="s">
        <v>24</v>
      </c>
      <c r="M5" s="1"/>
      <c r="N5" s="1"/>
      <c r="O5" s="1"/>
      <c r="P5" s="1"/>
    </row>
    <row r="6" spans="1:16" ht="1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16" ht="15">
      <c r="A7" s="5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16" ht="15">
      <c r="A8" s="5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16" ht="15">
      <c r="A9" s="5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16" ht="15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16" ht="15">
      <c r="A11" s="5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16" ht="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16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Казнова Анастасия Викторовна</cp:lastModifiedBy>
  <cp:lastPrinted>2023-04-16T09:02:34Z</cp:lastPrinted>
  <dcterms:created xsi:type="dcterms:W3CDTF">2011-03-10T10:26:24Z</dcterms:created>
  <dcterms:modified xsi:type="dcterms:W3CDTF">2023-04-16T12:36:11Z</dcterms:modified>
  <cp:category/>
  <cp:version/>
  <cp:contentType/>
  <cp:contentStatus/>
</cp:coreProperties>
</file>