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10"/>
  </bookViews>
  <sheets>
    <sheet name="прил.1" sheetId="1" r:id="rId1"/>
    <sheet name="прил.1.1" sheetId="2" r:id="rId2"/>
    <sheet name="прил.2" sheetId="3" r:id="rId3"/>
    <sheet name="прил.3" sheetId="4" r:id="rId4"/>
    <sheet name="прил.4" sheetId="5" r:id="rId5"/>
    <sheet name="прил.5" sheetId="6" r:id="rId6"/>
    <sheet name="прил 5.1" sheetId="7" r:id="rId7"/>
    <sheet name="прил.6" sheetId="8" r:id="rId8"/>
    <sheet name="прил.7" sheetId="9" r:id="rId9"/>
    <sheet name="прил.8 Заимств" sheetId="10" r:id="rId10"/>
    <sheet name="прил.9 Гарантии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fn.IFERROR" hidden="1">#NAME?</definedName>
    <definedName name="_xlfn.SUMIFS" hidden="1">#NAME?</definedName>
    <definedName name="QQQ" localSheetId="10" hidden="1">{#N/A,#N/A,FALSE,"Вып.доходы"}</definedName>
    <definedName name="QQQ" hidden="1">{#N/A,#N/A,FALSE,"Вып.доходы"}</definedName>
    <definedName name="s" localSheetId="10" hidden="1">{#N/A,#N/A,FALSE,"Вып.доходы"}</definedName>
    <definedName name="s" hidden="1">{#N/A,#N/A,FALSE,"Вып.доходы"}</definedName>
    <definedName name="TableHeaderYear1">'[2]8 Инвест'!#REF!</definedName>
    <definedName name="TableHeaderYear2" localSheetId="9">'[2]8 Инвест'!#REF!</definedName>
    <definedName name="TableHeaderYear2" localSheetId="10">'[2]8 Инвест'!#REF!</definedName>
    <definedName name="TableHeaderYear2">'прил 5.1'!#REF!</definedName>
    <definedName name="TableHeaderYear3">'[2]8 Инвест'!#REF!</definedName>
    <definedName name="wrn.выпдох." localSheetId="10" hidden="1">{#N/A,#N/A,FALSE,"Вып.доходы"}</definedName>
    <definedName name="wrn.выпдох." hidden="1">{#N/A,#N/A,FALSE,"Вып.доходы"}</definedName>
    <definedName name="а" localSheetId="10" hidden="1">{#N/A,#N/A,FALSE,"Вып.доходы"}</definedName>
    <definedName name="а" hidden="1">{#N/A,#N/A,FALSE,"Вып.доходы"}</definedName>
    <definedName name="ААА" localSheetId="10" hidden="1">{#N/A,#N/A,FALSE,"Вып.доходы"}</definedName>
    <definedName name="ААА" hidden="1">{#N/A,#N/A,FALSE,"Вып.доходы"}</definedName>
    <definedName name="авп" localSheetId="10" hidden="1">{#N/A,#N/A,FALSE,"Вып.доходы"}</definedName>
    <definedName name="авп" hidden="1">{#N/A,#N/A,FALSE,"Вып.доходы"}</definedName>
    <definedName name="авукн" localSheetId="10" hidden="1">{#N/A,#N/A,FALSE,"Вып.доходы"}</definedName>
    <definedName name="авукн" hidden="1">{#N/A,#N/A,FALSE,"Вып.доходы"}</definedName>
    <definedName name="аеьб" localSheetId="10" hidden="1">{#N/A,#N/A,FALSE,"Вып.доходы"}</definedName>
    <definedName name="аеьб" hidden="1">{#N/A,#N/A,FALSE,"Вып.доходы"}</definedName>
    <definedName name="анге" localSheetId="10" hidden="1">{#N/A,#N/A,FALSE,"Вып.доходы"}</definedName>
    <definedName name="анге" hidden="1">{#N/A,#N/A,FALSE,"Вып.доходы"}</definedName>
    <definedName name="анрог" localSheetId="10" hidden="1">{#N/A,#N/A,FALSE,"Вып.доходы"}</definedName>
    <definedName name="анрог" hidden="1">{#N/A,#N/A,FALSE,"Вып.доходы"}</definedName>
    <definedName name="апне" localSheetId="10" hidden="1">{#N/A,#N/A,FALSE,"Вып.доходы"}</definedName>
    <definedName name="апне" hidden="1">{#N/A,#N/A,FALSE,"Вып.доходы"}</definedName>
    <definedName name="арнг" localSheetId="10" hidden="1">{#N/A,#N/A,FALSE,"Вып.доходы"}</definedName>
    <definedName name="арнг" hidden="1">{#N/A,#N/A,FALSE,"Вып.доходы"}</definedName>
    <definedName name="б" localSheetId="10" hidden="1">{#N/A,#N/A,FALSE,"Вып.доходы"}</definedName>
    <definedName name="б" hidden="1">{#N/A,#N/A,FALSE,"Вып.доходы"}</definedName>
    <definedName name="б8" localSheetId="10" hidden="1">{#N/A,#N/A,FALSE,"Вып.доходы"}</definedName>
    <definedName name="б8" hidden="1">{#N/A,#N/A,FALSE,"Вып.доходы"}</definedName>
    <definedName name="бг" localSheetId="10" hidden="1">{#N/A,#N/A,FALSE,"Вып.доходы"}</definedName>
    <definedName name="бг" hidden="1">{#N/A,#N/A,FALSE,"Вып.доходы"}</definedName>
    <definedName name="блу" localSheetId="10" hidden="1">{#N/A,#N/A,FALSE,"Вып.доходы"}</definedName>
    <definedName name="блу" hidden="1">{#N/A,#N/A,FALSE,"Вып.доходы"}</definedName>
    <definedName name="бчв" localSheetId="10" hidden="1">{#N/A,#N/A,FALSE,"Вып.доходы"}</definedName>
    <definedName name="бчв" hidden="1">{#N/A,#N/A,FALSE,"Вып.доходы"}</definedName>
    <definedName name="в" localSheetId="10" hidden="1">{#N/A,#N/A,FALSE,"Вып.доходы"}</definedName>
    <definedName name="в" hidden="1">{#N/A,#N/A,FALSE,"Вып.доходы"}</definedName>
    <definedName name="ва" localSheetId="10" hidden="1">{#N/A,#N/A,FALSE,"Вып.доходы"}</definedName>
    <definedName name="ва" hidden="1">{#N/A,#N/A,FALSE,"Вып.доходы"}</definedName>
    <definedName name="вапва" localSheetId="10" hidden="1">{#N/A,#N/A,FALSE,"Вып.доходы"}</definedName>
    <definedName name="вапва" hidden="1">{#N/A,#N/A,FALSE,"Вып.доходы"}</definedName>
    <definedName name="вбл" localSheetId="10" hidden="1">{#N/A,#N/A,FALSE,"Вып.доходы"}</definedName>
    <definedName name="вбл" hidden="1">{#N/A,#N/A,FALSE,"Вып.доходы"}</definedName>
    <definedName name="век" localSheetId="10" hidden="1">{#N/A,#N/A,FALSE,"Вып.доходы"}</definedName>
    <definedName name="век" hidden="1">{#N/A,#N/A,FALSE,"Вып.доходы"}</definedName>
    <definedName name="вкпеа" localSheetId="10" hidden="1">{#N/A,#N/A,FALSE,"Вып.доходы"}</definedName>
    <definedName name="вкпеа" hidden="1">{#N/A,#N/A,FALSE,"Вып.доходы"}</definedName>
    <definedName name="вкть" localSheetId="10" hidden="1">{#N/A,#N/A,FALSE,"Вып.доходы"}</definedName>
    <definedName name="вкть" hidden="1">{#N/A,#N/A,FALSE,"Вып.доходы"}</definedName>
    <definedName name="вы" localSheetId="10" hidden="1">{#N/A,#N/A,FALSE,"Вып.доходы"}</definedName>
    <definedName name="вы" hidden="1">{#N/A,#N/A,FALSE,"Вып.доходы"}</definedName>
    <definedName name="вь5" localSheetId="10" hidden="1">{#N/A,#N/A,FALSE,"Вып.доходы"}</definedName>
    <definedName name="вь5" hidden="1">{#N/A,#N/A,FALSE,"Вып.доходы"}</definedName>
    <definedName name="г" localSheetId="10" hidden="1">{#N/A,#N/A,FALSE,"Вып.доходы"}</definedName>
    <definedName name="г" hidden="1">{#N/A,#N/A,FALSE,"Вып.доходы"}</definedName>
    <definedName name="г0" localSheetId="10" hidden="1">{#N/A,#N/A,FALSE,"Вып.доходы"}</definedName>
    <definedName name="г0" hidden="1">{#N/A,#N/A,FALSE,"Вып.доходы"}</definedName>
    <definedName name="г8" localSheetId="10" hidden="1">{#N/A,#N/A,FALSE,"Вып.доходы"}</definedName>
    <definedName name="г8" hidden="1">{#N/A,#N/A,FALSE,"Вып.доходы"}</definedName>
    <definedName name="гае8ш6" localSheetId="10" hidden="1">{#N/A,#N/A,FALSE,"Вып.доходы"}</definedName>
    <definedName name="гае8ш6" hidden="1">{#N/A,#N/A,FALSE,"Вып.доходы"}</definedName>
    <definedName name="ГАИ" localSheetId="10" hidden="1">{#N/A,#N/A,FALSE,"Вып.доходы"}</definedName>
    <definedName name="ГАИ" hidden="1">{#N/A,#N/A,FALSE,"Вып.доходы"}</definedName>
    <definedName name="гг" localSheetId="10" hidden="1">{#N/A,#N/A,FALSE,"Вып.доходы"}</definedName>
    <definedName name="гг" hidden="1">{#N/A,#N/A,FALSE,"Вып.доходы"}</definedName>
    <definedName name="гиит" localSheetId="10" hidden="1">{#N/A,#N/A,FALSE,"Вып.доходы"}</definedName>
    <definedName name="гиит" hidden="1">{#N/A,#N/A,FALSE,"Вып.доходы"}</definedName>
    <definedName name="глшгл" localSheetId="10" hidden="1">{#N/A,#N/A,FALSE,"Вып.доходы"}</definedName>
    <definedName name="глшгл" hidden="1">{#N/A,#N/A,FALSE,"Вып.доходы"}</definedName>
    <definedName name="гнб" localSheetId="10" hidden="1">{#N/A,#N/A,FALSE,"Вып.доходы"}</definedName>
    <definedName name="гнб" hidden="1">{#N/A,#N/A,FALSE,"Вып.доходы"}</definedName>
    <definedName name="гнг" localSheetId="10" hidden="1">{#N/A,#N/A,FALSE,"Вып.доходы"}</definedName>
    <definedName name="гнг" hidden="1">{#N/A,#N/A,FALSE,"Вып.доходы"}</definedName>
    <definedName name="гое8г67" localSheetId="10" hidden="1">{#N/A,#N/A,FALSE,"Вып.доходы"}</definedName>
    <definedName name="гое8г67" hidden="1">{#N/A,#N/A,FALSE,"Вып.доходы"}</definedName>
    <definedName name="гпш" localSheetId="10" hidden="1">{#N/A,#N/A,FALSE,"Вып.доходы"}</definedName>
    <definedName name="гпш" hidden="1">{#N/A,#N/A,FALSE,"Вып.доходы"}</definedName>
    <definedName name="гш" localSheetId="10" hidden="1">{#N/A,#N/A,FALSE,"Вып.доходы"}</definedName>
    <definedName name="гш" hidden="1">{#N/A,#N/A,FALSE,"Вып.доходы"}</definedName>
    <definedName name="гшап" localSheetId="10" hidden="1">{#N/A,#N/A,FALSE,"Вып.доходы"}</definedName>
    <definedName name="гшап" hidden="1">{#N/A,#N/A,FALSE,"Вып.доходы"}</definedName>
    <definedName name="гшш" localSheetId="10" hidden="1">{#N/A,#N/A,FALSE,"Вып.доходы"}</definedName>
    <definedName name="гшш" hidden="1">{#N/A,#N/A,FALSE,"Вып.доходы"}</definedName>
    <definedName name="гшщ" localSheetId="10" hidden="1">{#N/A,#N/A,FALSE,"Вып.доходы"}</definedName>
    <definedName name="гшщ" hidden="1">{#N/A,#N/A,FALSE,"Вып.доходы"}</definedName>
    <definedName name="гшщнз" localSheetId="10" hidden="1">{#N/A,#N/A,FALSE,"Вып.доходы"}</definedName>
    <definedName name="гшщнз" hidden="1">{#N/A,#N/A,FALSE,"Вып.доходы"}</definedName>
    <definedName name="гшющ" localSheetId="10" hidden="1">{#N/A,#N/A,FALSE,"Вып.доходы"}</definedName>
    <definedName name="гшющ" hidden="1">{#N/A,#N/A,FALSE,"Вып.доходы"}</definedName>
    <definedName name="гю" localSheetId="10" hidden="1">{#N/A,#N/A,FALSE,"Вып.доходы"}</definedName>
    <definedName name="гю" hidden="1">{#N/A,#N/A,FALSE,"Вып.доходы"}</definedName>
    <definedName name="гюн" localSheetId="10" hidden="1">{#N/A,#N/A,FALSE,"Вып.доходы"}</definedName>
    <definedName name="гюн" hidden="1">{#N/A,#N/A,FALSE,"Вып.доходы"}</definedName>
    <definedName name="д" localSheetId="10" hidden="1">{#N/A,#N/A,FALSE,"Вып.доходы"}</definedName>
    <definedName name="д" hidden="1">{#N/A,#N/A,FALSE,"Вып.доходы"}</definedName>
    <definedName name="дж" localSheetId="10" hidden="1">{#N/A,#N/A,FALSE,"Вып.доходы"}</definedName>
    <definedName name="дж" hidden="1">{#N/A,#N/A,FALSE,"Вып.доходы"}</definedName>
    <definedName name="дло" localSheetId="10" hidden="1">{#N/A,#N/A,FALSE,"Вып.доходы"}</definedName>
    <definedName name="дло" hidden="1">{#N/A,#N/A,FALSE,"Вып.доходы"}</definedName>
    <definedName name="дю.ж" localSheetId="10" hidden="1">{#N/A,#N/A,FALSE,"Вып.доходы"}</definedName>
    <definedName name="дю.ж" hidden="1">{#N/A,#N/A,FALSE,"Вып.доходы"}</definedName>
    <definedName name="е" localSheetId="10" hidden="1">{#N/A,#N/A,FALSE,"Вып.доходы"}</definedName>
    <definedName name="е" hidden="1">{#N/A,#N/A,FALSE,"Вып.доходы"}</definedName>
    <definedName name="еа7о" localSheetId="10" hidden="1">{#N/A,#N/A,FALSE,"Вып.доходы"}</definedName>
    <definedName name="еа7о" hidden="1">{#N/A,#N/A,FALSE,"Вып.доходы"}</definedName>
    <definedName name="егек" localSheetId="10" hidden="1">{#N/A,#N/A,FALSE,"Вып.доходы"}</definedName>
    <definedName name="егек" hidden="1">{#N/A,#N/A,FALSE,"Вып.доходы"}</definedName>
    <definedName name="ее" localSheetId="10" hidden="1">{#N/A,#N/A,FALSE,"Вып.доходы"}</definedName>
    <definedName name="ее" hidden="1">{#N/A,#N/A,FALSE,"Вып.доходы"}</definedName>
    <definedName name="еее" localSheetId="10" hidden="1">{#N/A,#N/A,FALSE,"Вып.доходы"}</definedName>
    <definedName name="еее" hidden="1">{#N/A,#N/A,FALSE,"Вып.доходы"}</definedName>
    <definedName name="ен" localSheetId="10" hidden="1">{#N/A,#N/A,FALSE,"Вып.доходы"}</definedName>
    <definedName name="ен" hidden="1">{#N/A,#N/A,FALSE,"Вып.доходы"}</definedName>
    <definedName name="енег" localSheetId="10" hidden="1">{#N/A,#N/A,FALSE,"Вып.доходы"}</definedName>
    <definedName name="енег" hidden="1">{#N/A,#N/A,FALSE,"Вып.доходы"}</definedName>
    <definedName name="ент" localSheetId="10" hidden="1">{#N/A,#N/A,FALSE,"Вып.доходы"}</definedName>
    <definedName name="ент" hidden="1">{#N/A,#N/A,FALSE,"Вып.доходы"}</definedName>
    <definedName name="епи" localSheetId="10" hidden="1">{#N/A,#N/A,FALSE,"Вып.доходы"}</definedName>
    <definedName name="епи" hidden="1">{#N/A,#N/A,FALSE,"Вып.доходы"}</definedName>
    <definedName name="Еще" localSheetId="10" hidden="1">{#N/A,#N/A,FALSE,"Вып.доходы"}</definedName>
    <definedName name="Еще" hidden="1">{#N/A,#N/A,FALSE,"Вып.доходы"}</definedName>
    <definedName name="жэ" localSheetId="10" hidden="1">{#N/A,#N/A,FALSE,"Вып.доходы"}</definedName>
    <definedName name="жэ" hidden="1">{#N/A,#N/A,FALSE,"Вып.доходы"}</definedName>
    <definedName name="з" localSheetId="10" hidden="1">{#N/A,#N/A,FALSE,"Вып.доходы"}</definedName>
    <definedName name="з" hidden="1">{#N/A,#N/A,FALSE,"Вып.доходы"}</definedName>
    <definedName name="з." localSheetId="10" hidden="1">{#N/A,#N/A,FALSE,"Вып.доходы"}</definedName>
    <definedName name="з." hidden="1">{#N/A,#N/A,FALSE,"Вып.доходы"}</definedName>
    <definedName name="_xlnm.Print_Titles" localSheetId="0">'прил.1'!$14:$14</definedName>
    <definedName name="зжщ" localSheetId="10" hidden="1">{#N/A,#N/A,FALSE,"Вып.доходы"}</definedName>
    <definedName name="зжщ" hidden="1">{#N/A,#N/A,FALSE,"Вып.доходы"}</definedName>
    <definedName name="зи" localSheetId="10" hidden="1">{#N/A,#N/A,FALSE,"Вып.доходы"}</definedName>
    <definedName name="зи" hidden="1">{#N/A,#N/A,FALSE,"Вып.доходы"}</definedName>
    <definedName name="зх" localSheetId="10" hidden="1">{#N/A,#N/A,FALSE,"Вып.доходы"}</definedName>
    <definedName name="зх" hidden="1">{#N/A,#N/A,FALSE,"Вып.доходы"}</definedName>
    <definedName name="зш" localSheetId="10" hidden="1">{#N/A,#N/A,FALSE,"Вып.доходы"}</definedName>
    <definedName name="зш" hidden="1">{#N/A,#N/A,FALSE,"Вып.доходы"}</definedName>
    <definedName name="зщз" localSheetId="10" hidden="1">{#N/A,#N/A,FALSE,"Вып.доходы"}</definedName>
    <definedName name="зщз" hidden="1">{#N/A,#N/A,FALSE,"Вып.доходы"}</definedName>
    <definedName name="зщх" localSheetId="10" hidden="1">{#N/A,#N/A,FALSE,"Вып.доходы"}</definedName>
    <definedName name="зщх" hidden="1">{#N/A,#N/A,FALSE,"Вып.доходы"}</definedName>
    <definedName name="зэхз" localSheetId="10" hidden="1">{#N/A,#N/A,FALSE,"Вып.доходы"}</definedName>
    <definedName name="зэхз" hidden="1">{#N/A,#N/A,FALSE,"Вып.доходы"}</definedName>
    <definedName name="и" localSheetId="10" hidden="1">{#N/A,#N/A,FALSE,"Вып.доходы"}</definedName>
    <definedName name="и" hidden="1">{#N/A,#N/A,FALSE,"Вып.доходы"}</definedName>
    <definedName name="игш" localSheetId="10" hidden="1">{#N/A,#N/A,FALSE,"Вып.доходы"}</definedName>
    <definedName name="игш" hidden="1">{#N/A,#N/A,FALSE,"Вып.доходы"}</definedName>
    <definedName name="ии" localSheetId="10" hidden="1">{#N/A,#N/A,FALSE,"Вып.доходы"}</definedName>
    <definedName name="ии" hidden="1">{#N/A,#N/A,FALSE,"Вып.доходы"}</definedName>
    <definedName name="им" localSheetId="10" hidden="1">{#N/A,#N/A,FALSE,"Вып.доходы"}</definedName>
    <definedName name="им" hidden="1">{#N/A,#N/A,FALSE,"Вып.доходы"}</definedName>
    <definedName name="ингю" localSheetId="10" hidden="1">{#N/A,#N/A,FALSE,"Вып.доходы"}</definedName>
    <definedName name="ингю" hidden="1">{#N/A,#N/A,FALSE,"Вып.доходы"}</definedName>
    <definedName name="ио" localSheetId="10" hidden="1">{#N/A,#N/A,FALSE,"Вып.доходы"}</definedName>
    <definedName name="ио" hidden="1">{#N/A,#N/A,FALSE,"Вып.доходы"}</definedName>
    <definedName name="ир" localSheetId="10" hidden="1">{#N/A,#N/A,FALSE,"Вып.доходы"}</definedName>
    <definedName name="ир" hidden="1">{#N/A,#N/A,FALSE,"Вып.доходы"}</definedName>
    <definedName name="ирп" localSheetId="10" hidden="1">{#N/A,#N/A,FALSE,"Вып.доходы"}</definedName>
    <definedName name="ирп" hidden="1">{#N/A,#N/A,FALSE,"Вып.доходы"}</definedName>
    <definedName name="ирпро" localSheetId="10" hidden="1">{#N/A,#N/A,FALSE,"Вып.доходы"}</definedName>
    <definedName name="ирпро" hidden="1">{#N/A,#N/A,FALSE,"Вып.доходы"}</definedName>
    <definedName name="ито" localSheetId="10" hidden="1">{#N/A,#N/A,FALSE,"Вып.доходы"}</definedName>
    <definedName name="ито" hidden="1">{#N/A,#N/A,FALSE,"Вып.доходы"}</definedName>
    <definedName name="иьб" localSheetId="10" hidden="1">{#N/A,#N/A,FALSE,"Вып.доходы"}</definedName>
    <definedName name="иьб" hidden="1">{#N/A,#N/A,FALSE,"Вып.доходы"}</definedName>
    <definedName name="иьбллл" localSheetId="10" hidden="1">{#N/A,#N/A,FALSE,"Вып.доходы"}</definedName>
    <definedName name="иьбллл" hidden="1">{#N/A,#N/A,FALSE,"Вып.доходы"}</definedName>
    <definedName name="й" localSheetId="10" hidden="1">{#N/A,#N/A,FALSE,"Вып.доходы"}</definedName>
    <definedName name="й" hidden="1">{#N/A,#N/A,FALSE,"Вып.доходы"}</definedName>
    <definedName name="йй" localSheetId="10" hidden="1">{#N/A,#N/A,FALSE,"Вып.доходы"}</definedName>
    <definedName name="йй" hidden="1">{#N/A,#N/A,FALSE,"Вып.доходы"}</definedName>
    <definedName name="к" localSheetId="10" hidden="1">{#N/A,#N/A,FALSE,"Вып.доходы"}</definedName>
    <definedName name="к" hidden="1">{#N/A,#N/A,FALSE,"Вып.доходы"}</definedName>
    <definedName name="капм" localSheetId="10" hidden="1">{#N/A,#N/A,FALSE,"Вып.доходы"}</definedName>
    <definedName name="капм" hidden="1">{#N/A,#N/A,FALSE,"Вып.доходы"}</definedName>
    <definedName name="кн" localSheetId="10" hidden="1">{#N/A,#N/A,FALSE,"Вып.доходы"}</definedName>
    <definedName name="кн" hidden="1">{#N/A,#N/A,FALSE,"Вып.доходы"}</definedName>
    <definedName name="ку" localSheetId="10" hidden="1">{#N/A,#N/A,FALSE,"Вып.доходы"}</definedName>
    <definedName name="ку" hidden="1">{#N/A,#N/A,FALSE,"Вып.доходы"}</definedName>
    <definedName name="кчбд" localSheetId="10" hidden="1">{#N/A,#N/A,FALSE,"Вып.доходы"}</definedName>
    <definedName name="кчбд" hidden="1">{#N/A,#N/A,FALSE,"Вып.доходы"}</definedName>
    <definedName name="л" localSheetId="10" hidden="1">{#N/A,#N/A,FALSE,"Вып.доходы"}</definedName>
    <definedName name="л" hidden="1">{#N/A,#N/A,FALSE,"Вып.доходы"}</definedName>
    <definedName name="лбл" localSheetId="10" hidden="1">{#N/A,#N/A,FALSE,"Вып.доходы"}</definedName>
    <definedName name="лбл" hidden="1">{#N/A,#N/A,FALSE,"Вып.доходы"}</definedName>
    <definedName name="лд" localSheetId="10" hidden="1">{#N/A,#N/A,FALSE,"Вып.доходы"}</definedName>
    <definedName name="лд" hidden="1">{#N/A,#N/A,FALSE,"Вып.доходы"}</definedName>
    <definedName name="лдл" localSheetId="10" hidden="1">{#N/A,#N/A,FALSE,"Вып.доходы"}</definedName>
    <definedName name="лдл" hidden="1">{#N/A,#N/A,FALSE,"Вып.доходы"}</definedName>
    <definedName name="ло" localSheetId="10" hidden="1">{#N/A,#N/A,FALSE,"Вып.доходы"}</definedName>
    <definedName name="ло" hidden="1">{#N/A,#N/A,FALSE,"Вып.доходы"}</definedName>
    <definedName name="лщ" localSheetId="10" hidden="1">{#N/A,#N/A,FALSE,"Вып.доходы"}</definedName>
    <definedName name="лщ" hidden="1">{#N/A,#N/A,FALSE,"Вып.доходы"}</definedName>
    <definedName name="м" localSheetId="10" hidden="1">{#N/A,#N/A,FALSE,"Вып.доходы"}</definedName>
    <definedName name="м" hidden="1">{#N/A,#N/A,FALSE,"Вып.доходы"}</definedName>
    <definedName name="мб" localSheetId="10" hidden="1">{#N/A,#N/A,FALSE,"Вып.доходы"}</definedName>
    <definedName name="мб" hidden="1">{#N/A,#N/A,FALSE,"Вып.доходы"}</definedName>
    <definedName name="мг" localSheetId="10" hidden="1">{#N/A,#N/A,FALSE,"Вып.доходы"}</definedName>
    <definedName name="мг" hidden="1">{#N/A,#N/A,FALSE,"Вып.доходы"}</definedName>
    <definedName name="мис" localSheetId="10" hidden="1">{#N/A,#N/A,FALSE,"Вып.доходы"}</definedName>
    <definedName name="мис" hidden="1">{#N/A,#N/A,FALSE,"Вып.доходы"}</definedName>
    <definedName name="мн" localSheetId="10" hidden="1">{#N/A,#N/A,FALSE,"Вып.доходы"}</definedName>
    <definedName name="мн" hidden="1">{#N/A,#N/A,FALSE,"Вып.доходы"}</definedName>
    <definedName name="мнг" localSheetId="10" hidden="1">{#N/A,#N/A,FALSE,"Вып.доходы"}</definedName>
    <definedName name="мнг" hidden="1">{#N/A,#N/A,FALSE,"Вып.доходы"}</definedName>
    <definedName name="мпр" localSheetId="10" hidden="1">{#N/A,#N/A,FALSE,"Вып.доходы"}</definedName>
    <definedName name="мпр" hidden="1">{#N/A,#N/A,FALSE,"Вып.доходы"}</definedName>
    <definedName name="мс" localSheetId="10" hidden="1">{#N/A,#N/A,FALSE,"Вып.доходы"}</definedName>
    <definedName name="мс" hidden="1">{#N/A,#N/A,FALSE,"Вып.доходы"}</definedName>
    <definedName name="н" localSheetId="10" hidden="1">{#N/A,#N/A,FALSE,"Вып.доходы"}</definedName>
    <definedName name="н" hidden="1">{#N/A,#N/A,FALSE,"Вып.доходы"}</definedName>
    <definedName name="н6" localSheetId="10" hidden="1">{#N/A,#N/A,FALSE,"Вып.доходы"}</definedName>
    <definedName name="н6" hidden="1">{#N/A,#N/A,FALSE,"Вып.доходы"}</definedName>
    <definedName name="нг" localSheetId="10" hidden="1">{#N/A,#N/A,FALSE,"Вып.доходы"}</definedName>
    <definedName name="нг" hidden="1">{#N/A,#N/A,FALSE,"Вып.доходы"}</definedName>
    <definedName name="нгб" localSheetId="10" hidden="1">{#N/A,#N/A,FALSE,"Вып.доходы"}</definedName>
    <definedName name="нгб" hidden="1">{#N/A,#N/A,FALSE,"Вып.доходы"}</definedName>
    <definedName name="нгш" localSheetId="10" hidden="1">{#N/A,#N/A,FALSE,"Вып.доходы"}</definedName>
    <definedName name="нгш" hidden="1">{#N/A,#N/A,FALSE,"Вып.доходы"}</definedName>
    <definedName name="негоеано" localSheetId="10" hidden="1">{#N/A,#N/A,FALSE,"Вып.доходы"}</definedName>
    <definedName name="негоеано" hidden="1">{#N/A,#N/A,FALSE,"Вып.доходы"}</definedName>
    <definedName name="нп" localSheetId="10" hidden="1">{#N/A,#N/A,FALSE,"Вып.доходы"}</definedName>
    <definedName name="нп" hidden="1">{#N/A,#N/A,FALSE,"Вып.доходы"}</definedName>
    <definedName name="нпе" localSheetId="10" hidden="1">{#N/A,#N/A,FALSE,"Вып.доходы"}</definedName>
    <definedName name="нпе" hidden="1">{#N/A,#N/A,FALSE,"Вып.доходы"}</definedName>
    <definedName name="о" localSheetId="10" hidden="1">{#N/A,#N/A,FALSE,"Вып.доходы"}</definedName>
    <definedName name="о" hidden="1">{#N/A,#N/A,FALSE,"Вып.доходы"}</definedName>
    <definedName name="_xlnm.Print_Area" localSheetId="2">'прил.2'!$A$1:$C$19</definedName>
    <definedName name="_xlnm.Print_Area" localSheetId="4">'прил.4'!$A$1:$C$36</definedName>
    <definedName name="_xlnm.Print_Area" localSheetId="9">'прил.8 Заимств'!$A$1:$D$26</definedName>
    <definedName name="оггггг" localSheetId="10" hidden="1">{#N/A,#N/A,FALSE,"Вып.доходы"}</definedName>
    <definedName name="оггггг" hidden="1">{#N/A,#N/A,FALSE,"Вып.доходы"}</definedName>
    <definedName name="огшг" localSheetId="10" hidden="1">{#N/A,#N/A,FALSE,"Вып.доходы"}</definedName>
    <definedName name="огшг" hidden="1">{#N/A,#N/A,FALSE,"Вып.доходы"}</definedName>
    <definedName name="ол" localSheetId="10" hidden="1">{#N/A,#N/A,FALSE,"Вып.доходы"}</definedName>
    <definedName name="ол" hidden="1">{#N/A,#N/A,FALSE,"Вып.доходы"}</definedName>
    <definedName name="олир" localSheetId="10" hidden="1">{#N/A,#N/A,FALSE,"Вып.доходы"}</definedName>
    <definedName name="олир" hidden="1">{#N/A,#N/A,FALSE,"Вып.доходы"}</definedName>
    <definedName name="олш" localSheetId="10" hidden="1">{#N/A,#N/A,FALSE,"Вып.доходы"}</definedName>
    <definedName name="олш" hidden="1">{#N/A,#N/A,FALSE,"Вып.доходы"}</definedName>
    <definedName name="ор" localSheetId="10" hidden="1">{#N/A,#N/A,FALSE,"Вып.доходы"}</definedName>
    <definedName name="ор" hidden="1">{#N/A,#N/A,FALSE,"Вып.доходы"}</definedName>
    <definedName name="орв" localSheetId="10" hidden="1">{#N/A,#N/A,FALSE,"Вып.доходы"}</definedName>
    <definedName name="орв" hidden="1">{#N/A,#N/A,FALSE,"Вып.доходы"}</definedName>
    <definedName name="орм" localSheetId="10" hidden="1">{#N/A,#N/A,FALSE,"Вып.доходы"}</definedName>
    <definedName name="орм" hidden="1">{#N/A,#N/A,FALSE,"Вып.доходы"}</definedName>
    <definedName name="ощ" localSheetId="10" hidden="1">{#N/A,#N/A,FALSE,"Вып.доходы"}</definedName>
    <definedName name="ощ" hidden="1">{#N/A,#N/A,FALSE,"Вып.доходы"}</definedName>
    <definedName name="п" localSheetId="10" hidden="1">{#N/A,#N/A,FALSE,"Вып.доходы"}</definedName>
    <definedName name="п" hidden="1">{#N/A,#N/A,FALSE,"Вып.доходы"}</definedName>
    <definedName name="па" localSheetId="10" hidden="1">{#N/A,#N/A,FALSE,"Вып.доходы"}</definedName>
    <definedName name="па" hidden="1">{#N/A,#N/A,FALSE,"Вып.доходы"}</definedName>
    <definedName name="пас" localSheetId="10" hidden="1">{#N/A,#N/A,FALSE,"Вып.доходы"}</definedName>
    <definedName name="пас" hidden="1">{#N/A,#N/A,FALSE,"Вып.доходы"}</definedName>
    <definedName name="пго" localSheetId="10" hidden="1">{#N/A,#N/A,FALSE,"Вып.доходы"}</definedName>
    <definedName name="пго" hidden="1">{#N/A,#N/A,FALSE,"Вып.доходы"}</definedName>
    <definedName name="пмн7" localSheetId="10" hidden="1">{#N/A,#N/A,FALSE,"Вып.доходы"}</definedName>
    <definedName name="пмн7" hidden="1">{#N/A,#N/A,FALSE,"Вып.доходы"}</definedName>
    <definedName name="пп" localSheetId="10" hidden="1">{#N/A,#N/A,FALSE,"Вып.доходы"}</definedName>
    <definedName name="пп" hidden="1">{#N/A,#N/A,FALSE,"Вып.доходы"}</definedName>
    <definedName name="пр" localSheetId="10" hidden="1">{#N/A,#N/A,FALSE,"Вып.доходы"}</definedName>
    <definedName name="пр" hidden="1">{#N/A,#N/A,FALSE,"Вып.доходы"}</definedName>
    <definedName name="прм" localSheetId="10" hidden="1">{#N/A,#N/A,FALSE,"Вып.доходы"}</definedName>
    <definedName name="прм" hidden="1">{#N/A,#N/A,FALSE,"Вып.доходы"}</definedName>
    <definedName name="про" localSheetId="10" hidden="1">{#N/A,#N/A,FALSE,"Вып.доходы"}</definedName>
    <definedName name="про" hidden="1">{#N/A,#N/A,FALSE,"Вып.доходы"}</definedName>
    <definedName name="пру" localSheetId="10" hidden="1">{#N/A,#N/A,FALSE,"Вып.доходы"}</definedName>
    <definedName name="пру" hidden="1">{#N/A,#N/A,FALSE,"Вып.доходы"}</definedName>
    <definedName name="р" localSheetId="10" hidden="1">{#N/A,#N/A,FALSE,"Вып.доходы"}</definedName>
    <definedName name="р" hidden="1">{#N/A,#N/A,FALSE,"Вып.доходы"}</definedName>
    <definedName name="рло" localSheetId="10" hidden="1">{#N/A,#N/A,FALSE,"Вып.доходы"}</definedName>
    <definedName name="рло" hidden="1">{#N/A,#N/A,FALSE,"Вып.доходы"}</definedName>
    <definedName name="ро" localSheetId="10" hidden="1">{#N/A,#N/A,FALSE,"Вып.доходы"}</definedName>
    <definedName name="ро" hidden="1">{#N/A,#N/A,FALSE,"Вып.доходы"}</definedName>
    <definedName name="рош" localSheetId="10" hidden="1">{#N/A,#N/A,FALSE,"Вып.доходы"}</definedName>
    <definedName name="рош" hidden="1">{#N/A,#N/A,FALSE,"Вып.доходы"}</definedName>
    <definedName name="рпве" localSheetId="10" hidden="1">{#N/A,#N/A,FALSE,"Вып.доходы"}</definedName>
    <definedName name="рпве" hidden="1">{#N/A,#N/A,FALSE,"Вып.доходы"}</definedName>
    <definedName name="рпм" localSheetId="10" hidden="1">{#N/A,#N/A,FALSE,"Вып.доходы"}</definedName>
    <definedName name="рпм" hidden="1">{#N/A,#N/A,FALSE,"Вып.доходы"}</definedName>
    <definedName name="рр" localSheetId="10" hidden="1">{#N/A,#N/A,FALSE,"Вып.доходы"}</definedName>
    <definedName name="рр" hidden="1">{#N/A,#N/A,FALSE,"Вып.доходы"}</definedName>
    <definedName name="рш85" localSheetId="10" hidden="1">{#N/A,#N/A,FALSE,"Вып.доходы"}</definedName>
    <definedName name="рш85" hidden="1">{#N/A,#N/A,FALSE,"Вып.доходы"}</definedName>
    <definedName name="с" localSheetId="10" hidden="1">{#N/A,#N/A,FALSE,"Вып.доходы"}</definedName>
    <definedName name="с" hidden="1">{#N/A,#N/A,FALSE,"Вып.доходы"}</definedName>
    <definedName name="саен" localSheetId="10" hidden="1">{#N/A,#N/A,FALSE,"Вып.доходы"}</definedName>
    <definedName name="саен" hidden="1">{#N/A,#N/A,FALSE,"Вып.доходы"}</definedName>
    <definedName name="саи" localSheetId="10" hidden="1">{#N/A,#N/A,FALSE,"Вып.доходы"}</definedName>
    <definedName name="саи" hidden="1">{#N/A,#N/A,FALSE,"Вып.доходы"}</definedName>
    <definedName name="сбе" localSheetId="10" hidden="1">{#N/A,#N/A,FALSE,"Вып.доходы"}</definedName>
    <definedName name="сбе" hidden="1">{#N/A,#N/A,FALSE,"Вып.доходы"}</definedName>
    <definedName name="се" localSheetId="10" hidden="1">{#N/A,#N/A,FALSE,"Вып.доходы"}</definedName>
    <definedName name="се" hidden="1">{#N/A,#N/A,FALSE,"Вып.доходы"}</definedName>
    <definedName name="см" localSheetId="10" hidden="1">{#N/A,#N/A,FALSE,"Вып.доходы"}</definedName>
    <definedName name="см" hidden="1">{#N/A,#N/A,FALSE,"Вып.доходы"}</definedName>
    <definedName name="т" localSheetId="10" hidden="1">{#N/A,#N/A,FALSE,"Вып.доходы"}</definedName>
    <definedName name="т" hidden="1">{#N/A,#N/A,FALSE,"Вып.доходы"}</definedName>
    <definedName name="т5" localSheetId="10" hidden="1">{#N/A,#N/A,FALSE,"Вып.доходы"}</definedName>
    <definedName name="т5" hidden="1">{#N/A,#N/A,FALSE,"Вып.доходы"}</definedName>
    <definedName name="тш" localSheetId="10" hidden="1">{#N/A,#N/A,FALSE,"Вып.доходы"}</definedName>
    <definedName name="тш" hidden="1">{#N/A,#N/A,FALSE,"Вып.доходы"}</definedName>
    <definedName name="ть" localSheetId="10" hidden="1">{#N/A,#N/A,FALSE,"Вып.доходы"}</definedName>
    <definedName name="ть" hidden="1">{#N/A,#N/A,FALSE,"Вып.доходы"}</definedName>
    <definedName name="у" localSheetId="10" hidden="1">{#N/A,#N/A,FALSE,"Вып.доходы"}</definedName>
    <definedName name="у" hidden="1">{#N/A,#N/A,FALSE,"Вып.доходы"}</definedName>
    <definedName name="увыв" localSheetId="10" hidden="1">{#N/A,#N/A,FALSE,"Вып.доходы"}</definedName>
    <definedName name="увыв" hidden="1">{#N/A,#N/A,FALSE,"Вып.доходы"}</definedName>
    <definedName name="укке" localSheetId="10" hidden="1">{#N/A,#N/A,FALSE,"Вып.доходы"}</definedName>
    <definedName name="укке" hidden="1">{#N/A,#N/A,FALSE,"Вып.доходы"}</definedName>
    <definedName name="укч" localSheetId="10" hidden="1">{#N/A,#N/A,FALSE,"Вып.доходы"}</definedName>
    <definedName name="укч" hidden="1">{#N/A,#N/A,FALSE,"Вып.доходы"}</definedName>
    <definedName name="уук" localSheetId="10" hidden="1">{#N/A,#N/A,FALSE,"Вып.доходы"}</definedName>
    <definedName name="уук" hidden="1">{#N/A,#N/A,FALSE,"Вып.доходы"}</definedName>
    <definedName name="уц" localSheetId="10" hidden="1">{#N/A,#N/A,FALSE,"Вып.доходы"}</definedName>
    <definedName name="уц" hidden="1">{#N/A,#N/A,FALSE,"Вып.доходы"}</definedName>
    <definedName name="уы" localSheetId="10" hidden="1">{#N/A,#N/A,FALSE,"Вып.доходы"}</definedName>
    <definedName name="уы" hidden="1">{#N/A,#N/A,FALSE,"Вып.доходы"}</definedName>
    <definedName name="функ" localSheetId="10" hidden="1">{#N/A,#N/A,FALSE,"Вып.доходы"}</definedName>
    <definedName name="функ" hidden="1">{#N/A,#N/A,FALSE,"Вып.доходы"}</definedName>
    <definedName name="фф" localSheetId="10" hidden="1">{#N/A,#N/A,FALSE,"Вып.доходы"}</definedName>
    <definedName name="фф" hidden="1">{#N/A,#N/A,FALSE,"Вып.доходы"}</definedName>
    <definedName name="х" localSheetId="10" hidden="1">{#N/A,#N/A,FALSE,"Вып.доходы"}</definedName>
    <definedName name="х" hidden="1">{#N/A,#N/A,FALSE,"Вып.доходы"}</definedName>
    <definedName name="хг" localSheetId="10" hidden="1">{#N/A,#N/A,FALSE,"Вып.доходы"}</definedName>
    <definedName name="хг" hidden="1">{#N/A,#N/A,FALSE,"Вып.доходы"}</definedName>
    <definedName name="хз" localSheetId="10" hidden="1">{#N/A,#N/A,FALSE,"Вып.доходы"}</definedName>
    <definedName name="хз" hidden="1">{#N/A,#N/A,FALSE,"Вып.доходы"}</definedName>
    <definedName name="хъ" localSheetId="10" hidden="1">{#N/A,#N/A,FALSE,"Вып.доходы"}</definedName>
    <definedName name="хъ" hidden="1">{#N/A,#N/A,FALSE,"Вып.доходы"}</definedName>
    <definedName name="ц" localSheetId="10" hidden="1">{#N/A,#N/A,FALSE,"Вып.доходы"}</definedName>
    <definedName name="ц" hidden="1">{#N/A,#N/A,FALSE,"Вып.доходы"}</definedName>
    <definedName name="цуеи" localSheetId="10" hidden="1">{#N/A,#N/A,FALSE,"Вып.доходы"}</definedName>
    <definedName name="цуеи" hidden="1">{#N/A,#N/A,FALSE,"Вып.доходы"}</definedName>
    <definedName name="цука" localSheetId="10" hidden="1">{#N/A,#N/A,FALSE,"Вып.доходы"}</definedName>
    <definedName name="цука" hidden="1">{#N/A,#N/A,FALSE,"Вып.доходы"}</definedName>
    <definedName name="цукц" localSheetId="10" hidden="1">{#N/A,#N/A,FALSE,"Вып.доходы"}</definedName>
    <definedName name="цукц" hidden="1">{#N/A,#N/A,FALSE,"Вып.доходы"}</definedName>
    <definedName name="ч" localSheetId="10" hidden="1">{#N/A,#N/A,FALSE,"Вып.доходы"}</definedName>
    <definedName name="ч" hidden="1">{#N/A,#N/A,FALSE,"Вып.доходы"}</definedName>
    <definedName name="чваь" localSheetId="10" hidden="1">{#N/A,#N/A,FALSE,"Вып.доходы"}</definedName>
    <definedName name="чваь" hidden="1">{#N/A,#N/A,FALSE,"Вып.доходы"}</definedName>
    <definedName name="чвб" localSheetId="10" hidden="1">{#N/A,#N/A,FALSE,"Вып.доходы"}</definedName>
    <definedName name="чвб" hidden="1">{#N/A,#N/A,FALSE,"Вып.доходы"}</definedName>
    <definedName name="чкет" localSheetId="10" hidden="1">{#N/A,#N/A,FALSE,"Вып.доходы"}</definedName>
    <definedName name="чкет" hidden="1">{#N/A,#N/A,FALSE,"Вып.доходы"}</definedName>
    <definedName name="чьь" localSheetId="10" hidden="1">{#N/A,#N/A,FALSE,"Вып.доходы"}</definedName>
    <definedName name="чьь" hidden="1">{#N/A,#N/A,FALSE,"Вып.доходы"}</definedName>
    <definedName name="ш" localSheetId="10" hidden="1">{#N/A,#N/A,FALSE,"Вып.доходы"}</definedName>
    <definedName name="ш" hidden="1">{#N/A,#N/A,FALSE,"Вып.доходы"}</definedName>
    <definedName name="ш.щ" localSheetId="10" hidden="1">{#N/A,#N/A,FALSE,"Вып.доходы"}</definedName>
    <definedName name="ш.щ" hidden="1">{#N/A,#N/A,FALSE,"Вып.доходы"}</definedName>
    <definedName name="шгш" localSheetId="10" hidden="1">{#N/A,#N/A,FALSE,"Вып.доходы"}</definedName>
    <definedName name="шгш" hidden="1">{#N/A,#N/A,FALSE,"Вып.доходы"}</definedName>
    <definedName name="шдш" localSheetId="10" hidden="1">{#N/A,#N/A,FALSE,"Вып.доходы"}</definedName>
    <definedName name="шдш" hidden="1">{#N/A,#N/A,FALSE,"Вып.доходы"}</definedName>
    <definedName name="шдщ" localSheetId="10" hidden="1">{#N/A,#N/A,FALSE,"Вып.доходы"}</definedName>
    <definedName name="шдщ" hidden="1">{#N/A,#N/A,FALSE,"Вып.доходы"}</definedName>
    <definedName name="шз" localSheetId="10" hidden="1">{#N/A,#N/A,FALSE,"Вып.доходы"}</definedName>
    <definedName name="шз" hidden="1">{#N/A,#N/A,FALSE,"Вып.доходы"}</definedName>
    <definedName name="шп" localSheetId="10" hidden="1">{#N/A,#N/A,FALSE,"Вып.доходы"}</definedName>
    <definedName name="шп" hidden="1">{#N/A,#N/A,FALSE,"Вып.доходы"}</definedName>
    <definedName name="шш" localSheetId="10" hidden="1">{#N/A,#N/A,FALSE,"Вып.доходы"}</definedName>
    <definedName name="шш" hidden="1">{#N/A,#N/A,FALSE,"Вып.доходы"}</definedName>
    <definedName name="шшг" localSheetId="10" hidden="1">{#N/A,#N/A,FALSE,"Вып.доходы"}</definedName>
    <definedName name="шшг" hidden="1">{#N/A,#N/A,FALSE,"Вып.доходы"}</definedName>
    <definedName name="шщ" localSheetId="10" hidden="1">{#N/A,#N/A,FALSE,"Вып.доходы"}</definedName>
    <definedName name="шщ" hidden="1">{#N/A,#N/A,FALSE,"Вып.доходы"}</definedName>
    <definedName name="шщдшг" localSheetId="10" hidden="1">{#N/A,#N/A,FALSE,"Вып.доходы"}</definedName>
    <definedName name="шщдшг" hidden="1">{#N/A,#N/A,FALSE,"Вып.доходы"}</definedName>
    <definedName name="шющ" localSheetId="10" hidden="1">{#N/A,#N/A,FALSE,"Вып.доходы"}</definedName>
    <definedName name="шющ" hidden="1">{#N/A,#N/A,FALSE,"Вып.доходы"}</definedName>
    <definedName name="щ" localSheetId="10" hidden="1">{#N/A,#N/A,FALSE,"Вып.доходы"}</definedName>
    <definedName name="щ" hidden="1">{#N/A,#N/A,FALSE,"Вып.доходы"}</definedName>
    <definedName name="щгш" localSheetId="10" hidden="1">{#N/A,#N/A,FALSE,"Вып.доходы"}</definedName>
    <definedName name="щгш" hidden="1">{#N/A,#N/A,FALSE,"Вып.доходы"}</definedName>
    <definedName name="щз" localSheetId="10" hidden="1">{#N/A,#N/A,FALSE,"Вып.доходы"}</definedName>
    <definedName name="щз" hidden="1">{#N/A,#N/A,FALSE,"Вып.доходы"}</definedName>
    <definedName name="щзжщж" localSheetId="10" hidden="1">{#N/A,#N/A,FALSE,"Вып.доходы"}</definedName>
    <definedName name="щзжщж" hidden="1">{#N/A,#N/A,FALSE,"Вып.доходы"}</definedName>
    <definedName name="щзщ" localSheetId="10" hidden="1">{#N/A,#N/A,FALSE,"Вып.доходы"}</definedName>
    <definedName name="щзщ" hidden="1">{#N/A,#N/A,FALSE,"Вып.доходы"}</definedName>
    <definedName name="щню.п" localSheetId="10" hidden="1">{#N/A,#N/A,FALSE,"Вып.доходы"}</definedName>
    <definedName name="щню.п" hidden="1">{#N/A,#N/A,FALSE,"Вып.доходы"}</definedName>
    <definedName name="щол" localSheetId="10" hidden="1">{#N/A,#N/A,FALSE,"Вып.доходы"}</definedName>
    <definedName name="щол" hidden="1">{#N/A,#N/A,FALSE,"Вып.доходы"}</definedName>
    <definedName name="щр" localSheetId="10" hidden="1">{#N/A,#N/A,FALSE,"Вып.доходы"}</definedName>
    <definedName name="щр" hidden="1">{#N/A,#N/A,FALSE,"Вып.доходы"}</definedName>
    <definedName name="щргш" localSheetId="10" hidden="1">{#N/A,#N/A,FALSE,"Вып.доходы"}</definedName>
    <definedName name="щргш" hidden="1">{#N/A,#N/A,FALSE,"Вып.доходы"}</definedName>
    <definedName name="щш" localSheetId="10" hidden="1">{#N/A,#N/A,FALSE,"Вып.доходы"}</definedName>
    <definedName name="щш" hidden="1">{#N/A,#N/A,FALSE,"Вып.доходы"}</definedName>
    <definedName name="щшшщ" localSheetId="10" hidden="1">{#N/A,#N/A,FALSE,"Вып.доходы"}</definedName>
    <definedName name="щшшщ" hidden="1">{#N/A,#N/A,FALSE,"Вып.доходы"}</definedName>
    <definedName name="щшщд" localSheetId="10" hidden="1">{#N/A,#N/A,FALSE,"Вып.доходы"}</definedName>
    <definedName name="щшщд" hidden="1">{#N/A,#N/A,FALSE,"Вып.доходы"}</definedName>
    <definedName name="щщ" localSheetId="10" hidden="1">{#N/A,#N/A,FALSE,"Вып.доходы"}</definedName>
    <definedName name="щщ" hidden="1">{#N/A,#N/A,FALSE,"Вып.доходы"}</definedName>
    <definedName name="щю" localSheetId="10" hidden="1">{#N/A,#N/A,FALSE,"Вып.доходы"}</definedName>
    <definedName name="щю" hidden="1">{#N/A,#N/A,FALSE,"Вып.доходы"}</definedName>
    <definedName name="ы" localSheetId="10" hidden="1">{#N/A,#N/A,FALSE,"Вып.доходы"}</definedName>
    <definedName name="ы" hidden="1">{#N/A,#N/A,FALSE,"Вып.доходы"}</definedName>
    <definedName name="ывям" localSheetId="10" hidden="1">{#N/A,#N/A,FALSE,"Вып.доходы"}</definedName>
    <definedName name="ывям" hidden="1">{#N/A,#N/A,FALSE,"Вып.доходы"}</definedName>
    <definedName name="ыоть" localSheetId="10" hidden="1">{#N/A,#N/A,FALSE,"Вып.доходы"}</definedName>
    <definedName name="ыоть" hidden="1">{#N/A,#N/A,FALSE,"Вып.доходы"}</definedName>
    <definedName name="ыцу" localSheetId="10" hidden="1">{#N/A,#N/A,FALSE,"Вып.доходы"}</definedName>
    <definedName name="ыцу" hidden="1">{#N/A,#N/A,FALSE,"Вып.доходы"}</definedName>
    <definedName name="ь" localSheetId="10" hidden="1">{#N/A,#N/A,FALSE,"Вып.доходы"}</definedName>
    <definedName name="ь" hidden="1">{#N/A,#N/A,FALSE,"Вып.доходы"}</definedName>
    <definedName name="ь6" localSheetId="10" hidden="1">{#N/A,#N/A,FALSE,"Вып.доходы"}</definedName>
    <definedName name="ь6" hidden="1">{#N/A,#N/A,FALSE,"Вып.доходы"}</definedName>
    <definedName name="ь767" localSheetId="10" hidden="1">{#N/A,#N/A,FALSE,"Вып.доходы"}</definedName>
    <definedName name="ь767" hidden="1">{#N/A,#N/A,FALSE,"Вып.доходы"}</definedName>
    <definedName name="ьб6" localSheetId="10" hidden="1">{#N/A,#N/A,FALSE,"Вып.доходы"}</definedName>
    <definedName name="ьб6" hidden="1">{#N/A,#N/A,FALSE,"Вып.доходы"}</definedName>
    <definedName name="ьтто" localSheetId="10" hidden="1">{#N/A,#N/A,FALSE,"Вып.доходы"}</definedName>
    <definedName name="ьтто" hidden="1">{#N/A,#N/A,FALSE,"Вып.доходы"}</definedName>
    <definedName name="э" localSheetId="10" hidden="1">{#N/A,#N/A,FALSE,"Вып.доходы"}</definedName>
    <definedName name="э" hidden="1">{#N/A,#N/A,FALSE,"Вып.доходы"}</definedName>
    <definedName name="ээждь" localSheetId="10" hidden="1">{#N/A,#N/A,FALSE,"Вып.доходы"}</definedName>
    <definedName name="ээждь" hidden="1">{#N/A,#N/A,FALSE,"Вып.доходы"}</definedName>
    <definedName name="ю" localSheetId="10" hidden="1">{#N/A,#N/A,FALSE,"Вып.доходы"}</definedName>
    <definedName name="ю" hidden="1">{#N/A,#N/A,FALSE,"Вып.доходы"}</definedName>
    <definedName name="юдл" localSheetId="10" hidden="1">{#N/A,#N/A,FALSE,"Вып.доходы"}</definedName>
    <definedName name="юдл" hidden="1">{#N/A,#N/A,FALSE,"Вып.доходы"}</definedName>
    <definedName name="юж" localSheetId="10" hidden="1">{#N/A,#N/A,FALSE,"Вып.доходы"}</definedName>
    <definedName name="юж" hidden="1">{#N/A,#N/A,FALSE,"Вып.доходы"}</definedName>
    <definedName name="юнг" localSheetId="10" hidden="1">{#N/A,#N/A,FALSE,"Вып.доходы"}</definedName>
    <definedName name="юнг" hidden="1">{#N/A,#N/A,FALSE,"Вып.доходы"}</definedName>
    <definedName name="юю" localSheetId="10" hidden="1">{#N/A,#N/A,FALSE,"Вып.доходы"}</definedName>
    <definedName name="юю" hidden="1">{#N/A,#N/A,FALSE,"Вып.доходы"}</definedName>
    <definedName name="ял" localSheetId="10" hidden="1">{#N/A,#N/A,FALSE,"Вып.доходы"}</definedName>
    <definedName name="ял" hidden="1">{#N/A,#N/A,FALSE,"Вып.доходы"}</definedName>
    <definedName name="яыт" localSheetId="10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<sst xmlns="http://schemas.openxmlformats.org/spreadsheetml/2006/main" count="1868" uniqueCount="574">
  <si>
    <t>Жилищно-коммунальное хозяйство</t>
  </si>
  <si>
    <t>Целевая статья</t>
  </si>
  <si>
    <t>Вид расходов</t>
  </si>
  <si>
    <t>0503</t>
  </si>
  <si>
    <t>ГРС</t>
  </si>
  <si>
    <t>Коды</t>
  </si>
  <si>
    <t>3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</si>
  <si>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</si>
  <si>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</si>
  <si>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</si>
  <si>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</si>
  <si>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</si>
  <si>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</si>
  <si>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</si>
  <si>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</si>
  <si>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</si>
  <si>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</si>
  <si>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</si>
  <si>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</si>
  <si>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</si>
  <si>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</si>
  <si>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</si>
  <si>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</si>
  <si>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</si>
  <si>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</si>
  <si>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</si>
  <si>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</si>
  <si>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0412</t>
  </si>
  <si>
    <t>Выполнение функций бюджетными учреждениями по выполнению муниципального задания</t>
  </si>
  <si>
    <t>0505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</si>
  <si>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</si>
  <si>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</si>
  <si>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</si>
  <si>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</si>
  <si>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</si>
  <si>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</si>
  <si>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</si>
  <si>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</si>
  <si>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</si>
  <si>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</si>
  <si>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</si>
  <si>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</si>
  <si>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</si>
  <si>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</si>
  <si>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</si>
  <si>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</si>
  <si>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</si>
  <si>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</si>
  <si>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</si>
  <si>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</si>
  <si>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</si>
  <si>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</si>
  <si>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</si>
  <si>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</si>
  <si>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</si>
  <si>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</si>
  <si>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</si>
  <si>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</si>
  <si>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</si>
  <si>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</si>
  <si>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02 1 0999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</si>
  <si>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</si>
  <si>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</si>
  <si>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02 2 0999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</si>
  <si>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</si>
  <si>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</si>
  <si>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</si>
  <si>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</si>
  <si>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</si>
  <si>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</si>
  <si>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</si>
  <si>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Другие вопросы в области жилищно-коммунального хозяйства</t>
  </si>
  <si>
    <t xml:space="preserve">Возмещение недополученных доходов организации в связи с установлением цен на бытовые услуги, реализуемые населению, в величине, не обеспечивающей возмещение издержек </t>
  </si>
  <si>
    <t>03 1 0999</t>
  </si>
  <si>
    <t>06</t>
  </si>
  <si>
    <t>Охрана окружающей среды</t>
  </si>
  <si>
    <t>04 1 0999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</si>
  <si>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</si>
  <si>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</si>
  <si>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</si>
  <si>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Доплаты к пенсиям муниципальных служащих</t>
  </si>
  <si>
    <t>Захоронение безродных граждан</t>
  </si>
  <si>
    <t>Спортивные мероприятия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</si>
  <si>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</si>
  <si>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</si>
  <si>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</si>
  <si>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</si>
  <si>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</si>
  <si>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0409</t>
  </si>
  <si>
    <t>Другие  вопросы в области национальной экономики</t>
  </si>
  <si>
    <t xml:space="preserve"> </t>
  </si>
  <si>
    <t>0603</t>
  </si>
  <si>
    <t>Культура и киноматография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</si>
  <si>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</si>
  <si>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</si>
  <si>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</si>
  <si>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</si>
  <si>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</si>
  <si>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</si>
  <si>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</si>
  <si>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</si>
  <si>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</si>
  <si>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4.</t>
  </si>
  <si>
    <t>Приложение № 3</t>
  </si>
  <si>
    <t xml:space="preserve">  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</si>
  <si>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</si>
  <si>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</si>
  <si>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</si>
  <si>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</si>
  <si>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</si>
  <si>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</si>
  <si>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</si>
  <si>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</si>
  <si>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</si>
  <si>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</si>
  <si>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</si>
  <si>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</si>
  <si>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</si>
  <si>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</si>
  <si>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</si>
  <si>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</si>
  <si>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 xml:space="preserve">Земельный налог                              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</si>
  <si>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</si>
  <si>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</si>
  <si>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</si>
  <si>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</si>
  <si>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</si>
  <si>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</si>
  <si>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 в возмездное пользование государственного и муниципального имущества 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</si>
  <si>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</si>
  <si>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</si>
  <si>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</si>
  <si>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</si>
  <si>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</si>
  <si>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</si>
  <si>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</si>
  <si>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</si>
  <si>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</si>
  <si>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</si>
  <si>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</si>
  <si>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</si>
  <si>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</si>
  <si>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</si>
  <si>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</si>
  <si>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</si>
  <si>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</si>
  <si>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</si>
  <si>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</si>
  <si>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2 02 01000 00 0000 151</t>
  </si>
  <si>
    <t>Дотации - всего, в том числе:</t>
  </si>
  <si>
    <t>Дотации бюджетам поселений на выравнивание бюджетной  обеспеченности</t>
  </si>
  <si>
    <t>2 02 03000 00 0000 151</t>
  </si>
  <si>
    <t xml:space="preserve">Субвенции - всего, в том числе: </t>
  </si>
  <si>
    <t>2 02 04000 00 0000 151</t>
  </si>
  <si>
    <t xml:space="preserve">Иные межбюджетные трансферты - всего, в том числе: </t>
  </si>
  <si>
    <t>2 02 04999 10 0000 151</t>
  </si>
  <si>
    <t>Прочие межбюджетные трансферты, передаваемые бюджетам поселений,  на выравнивание обеспеченности муниципальных образований по реализации ими их отдельных расходных обязательств</t>
  </si>
  <si>
    <t>ИТОГО ДОХОДОВ:</t>
  </si>
  <si>
    <t>1 08 00000 00 0000 000</t>
  </si>
  <si>
    <t xml:space="preserve">Государственная пошлина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</si>
  <si>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</si>
  <si>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2 02 03003 10 0000 151</t>
  </si>
  <si>
    <t>Субвенции бюджетам поселений на государственную регистрацию актов гражданского состояния</t>
  </si>
  <si>
    <t>Прочие межбюджетные трансферты, передаваемые бюджетам поселений,  на уплату налога на имущество организаций муниципальными учреждениями в Камчатском крае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</si>
  <si>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</si>
  <si>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01 1 4006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</si>
  <si>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</si>
  <si>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</si>
  <si>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02 1 2000</t>
  </si>
  <si>
    <t>02 1 4006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</si>
  <si>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</si>
  <si>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</si>
  <si>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3 02 01001 10 0000 151</t>
  </si>
  <si>
    <t>4 02 01001 10 0000 151</t>
  </si>
  <si>
    <t>2 02 01003 10 0000 151</t>
  </si>
  <si>
    <t>Дотации на поддержку мер по обеспечению сбалансированности бюджетов</t>
  </si>
  <si>
    <t>2 03 02000 01 0000 110</t>
  </si>
  <si>
    <t>3 03 02000 01 0000 110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</si>
  <si>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</si>
  <si>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</si>
  <si>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</si>
  <si>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</si>
  <si>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</si>
  <si>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</si>
  <si>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</si>
  <si>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</si>
  <si>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2 02 02000 00 0000 151</t>
  </si>
  <si>
    <t>Субсидии - всего, в том числе:</t>
  </si>
  <si>
    <t>2 02 02999 10 0000 151</t>
  </si>
  <si>
    <t>Субсидии местным бюджетам на реализаццию основных мероприятий соответствующей подпрограммы соответствующей программы Камчатского края( за исключением инвестиционных мероприятий и субсидий, которым присвоены отдельные коды)</t>
  </si>
  <si>
    <t>Подпрограмма 1 "Энергосбережение и повышение энергоэффективности в с. Карага"</t>
  </si>
  <si>
    <t>12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</si>
  <si>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</si>
  <si>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</si>
  <si>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ст.227,228 НК РФ</t>
  </si>
  <si>
    <t>Содержание автомобильных дорог</t>
  </si>
  <si>
    <t>1 06 06030 00 0000 110</t>
  </si>
  <si>
    <t>к решению Совета депутатов СП"село Карага"</t>
  </si>
  <si>
    <t>990 00 10020</t>
  </si>
  <si>
    <t>990 00 10010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</si>
  <si>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</si>
  <si>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</si>
  <si>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</si>
  <si>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</si>
  <si>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2 02 15001 10 0000 151</t>
  </si>
  <si>
    <t>1 08 04020 01 0000 110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</si>
  <si>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</si>
  <si>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</si>
  <si>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</si>
  <si>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</si>
  <si>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</si>
  <si>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</si>
  <si>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</si>
  <si>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</si>
  <si>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</si>
  <si>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</si>
  <si>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</si>
  <si>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</si>
  <si>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</si>
  <si>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</si>
  <si>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</si>
  <si>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</si>
  <si>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</si>
  <si>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</si>
  <si>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</si>
  <si>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</si>
  <si>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Код программы</t>
  </si>
  <si>
    <t>Наименование программы, подпрограммы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</si>
  <si>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</si>
  <si>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</si>
  <si>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</si>
  <si>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</si>
  <si>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03.</t>
  </si>
  <si>
    <t>04.</t>
  </si>
  <si>
    <t>011 00 20000</t>
  </si>
  <si>
    <t>801</t>
  </si>
  <si>
    <t>011 00 40060</t>
  </si>
  <si>
    <t>012 00 20000</t>
  </si>
  <si>
    <t>Подпрограмма 2 "Чистая вода в с.Карага"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</si>
  <si>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</si>
  <si>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012 00 40060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</si>
  <si>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</si>
  <si>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</si>
  <si>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</si>
  <si>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</si>
  <si>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</si>
  <si>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</si>
  <si>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</si>
  <si>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</si>
  <si>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</si>
  <si>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</si>
  <si>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</si>
  <si>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</si>
  <si>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</si>
  <si>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</si>
  <si>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</si>
  <si>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</si>
  <si>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</si>
  <si>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</si>
  <si>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</si>
  <si>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</si>
  <si>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</si>
  <si>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</si>
  <si>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</si>
  <si>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</si>
  <si>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</si>
  <si>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</si>
  <si>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</si>
  <si>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</si>
  <si>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</si>
  <si>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</si>
  <si>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</si>
  <si>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</si>
  <si>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</si>
  <si>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</si>
  <si>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</si>
  <si>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</si>
  <si>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</si>
  <si>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</si>
  <si>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</si>
  <si>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</si>
  <si>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</si>
  <si>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</si>
  <si>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</si>
  <si>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</si>
  <si>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</si>
  <si>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</si>
  <si>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</si>
  <si>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</si>
  <si>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</si>
  <si>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</si>
  <si>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</si>
  <si>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</si>
  <si>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</si>
  <si>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</si>
  <si>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</si>
  <si>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Приложение 1</t>
  </si>
  <si>
    <t xml:space="preserve">к решению Совета депутатов сп"село Карага" </t>
  </si>
  <si>
    <t>от 29  января 2013г  №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</si>
  <si>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</si>
  <si>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главного администратора доходов</t>
  </si>
  <si>
    <t>доходов местного бюджета</t>
  </si>
  <si>
    <t>Управление Федерального казначейства по Камчатскому краю</t>
  </si>
  <si>
    <t>182</t>
  </si>
  <si>
    <t>Управление Федеральной налоговой службы по Камчатскому краю</t>
  </si>
  <si>
    <t>1 01 01000 00 0000 110</t>
  </si>
  <si>
    <t>Налог на прибыль организаций*</t>
  </si>
  <si>
    <t>1 05 03000 01 0000 110</t>
  </si>
  <si>
    <t>Единый сельскохозяйственный налог*</t>
  </si>
  <si>
    <t>Налог на имущество физических лиц*</t>
  </si>
  <si>
    <t>Земельный налог с организаций*</t>
  </si>
  <si>
    <t>1 09 04000 00 0000 110</t>
  </si>
  <si>
    <t>Налоги на имущество*</t>
  </si>
  <si>
    <t>Муниципальное казенное учреждение Администрация муниципального образования сельского поселения "село  Карага"</t>
  </si>
  <si>
    <t>1 11 02033 10 0000 120</t>
  </si>
  <si>
    <t>Доходы от размещения временно свободных средств бюджетов сельских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</si>
  <si>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</si>
  <si>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 собственности сельских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</si>
  <si>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</si>
  <si>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</si>
  <si>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</si>
  <si>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</si>
  <si>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</si>
  <si>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</si>
  <si>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1 11 08050 10 0000 120 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</si>
  <si>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</si>
  <si>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</si>
  <si>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</si>
  <si>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</si>
  <si>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</si>
  <si>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1 12 05050 10 0000 120 </t>
  </si>
  <si>
    <t>Плата за пользование водными объектами, находящимися в собственности сельских поселений</t>
  </si>
  <si>
    <t>1 13 02995 10 0000 130</t>
  </si>
  <si>
    <t>Прочие доходы от компенсации затрат бюджетов сельских поселений</t>
  </si>
  <si>
    <t>1 14  01050 10 0000 410</t>
  </si>
  <si>
    <t>Доходы от продажи квартир, находящихся в собственности сельских поселений</t>
  </si>
  <si>
    <t>1 14  02050 10 0000 410</t>
  </si>
  <si>
    <t>Доходы от реализации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точ числе казенных), в части реализации материальных запасов по указанному имуществу</t>
  </si>
  <si>
    <t>1 14  02052 10 0000 440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</si>
  <si>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 в части реализации материальных запасов по указанному имуществу</t>
  </si>
  <si>
    <t>1 14 02053  10 0000 410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</si>
  <si>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</si>
  <si>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</si>
  <si>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</si>
  <si>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</si>
  <si>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</si>
  <si>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</si>
  <si>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</si>
  <si>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 xml:space="preserve">1 14 06013 10 0000 430 </t>
  </si>
  <si>
    <t xml:space="preserve">1 14 06025 10 0000 430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</si>
  <si>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</si>
  <si>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</si>
  <si>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</si>
  <si>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</si>
  <si>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</si>
  <si>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</si>
  <si>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</si>
  <si>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</si>
  <si>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</si>
  <si>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1 17 01050  10 0000 180</t>
  </si>
  <si>
    <t>Невыясненные поступления, зачисляемые в  бюджеты сельских поселений</t>
  </si>
  <si>
    <t xml:space="preserve">1 17 05050 10 0000 180 </t>
  </si>
  <si>
    <t>Прочие неналоговые доходы бюджетов сельских поселений</t>
  </si>
  <si>
    <t xml:space="preserve">Дотации бюджетам сельских поселений на выравнивание бюджетной обеспеченности </t>
  </si>
  <si>
    <t>2 02 15002 10 0000 151</t>
  </si>
  <si>
    <t xml:space="preserve">Дотации бюджетамсельских  поселений на поддержку мер по обеспечению сбалансированности бюджетов </t>
  </si>
  <si>
    <t>2 02 19999 10 0000 151</t>
  </si>
  <si>
    <t xml:space="preserve">Прочие дотации бюджетам сельских поселений  </t>
  </si>
  <si>
    <t>2 02 29999 10 0000 151</t>
  </si>
  <si>
    <t>Прочие субсидии бюджетам сельских поселений</t>
  </si>
  <si>
    <t>2 02 35930 10 0000 151</t>
  </si>
  <si>
    <t>Субвенции бюджетам сельских поселений  на государственную регистрацию актов гражданского состояния</t>
  </si>
  <si>
    <t>2 02 39999 10 0000 151</t>
  </si>
  <si>
    <t>Прочие субвенции бюджетам сельских поселений</t>
  </si>
  <si>
    <t>2 02 49999  10 0000 151</t>
  </si>
  <si>
    <t>Прочие межбюджетные трансферты, передаваемые бюджетам сельских поселений</t>
  </si>
  <si>
    <t>2 07 05000  10 0000 180</t>
  </si>
  <si>
    <t>Прочие безвозмездные поступления в бюджеты сельских поселений</t>
  </si>
  <si>
    <t>2 08 05000  10 0000 180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</si>
  <si>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</si>
  <si>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</si>
  <si>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</si>
  <si>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*Администрирование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классификации.</t>
  </si>
  <si>
    <t>**Перечень условный, может быть изменен в зависимости от особенностей бюджета поселения</t>
  </si>
  <si>
    <t xml:space="preserve"> Приложение 2</t>
  </si>
  <si>
    <t>Код бюджетной классификации Российской Федерации</t>
  </si>
  <si>
    <t>Наименование главного администратора источников финансирования бюджета, наименование кода источников финансирования дефицита местного бюджета</t>
  </si>
  <si>
    <t>источников финансирования дефицита местного бюджета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</si>
  <si>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</si>
  <si>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</si>
  <si>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</si>
  <si>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</si>
  <si>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денежных средств бюджетов</t>
  </si>
  <si>
    <t>Уменьшение  прочих  остатков  денежных  средств  бюджетов сельских поселений</t>
  </si>
  <si>
    <t xml:space="preserve">к решению Совета депутатов сп"село Карага"  </t>
  </si>
  <si>
    <t>к решению Совета депутатов сп "село Карага"</t>
  </si>
  <si>
    <t>к решению Совета депутатов сп"село Карага"</t>
  </si>
  <si>
    <t>2014</t>
  </si>
  <si>
    <t>Приложение 5.1</t>
  </si>
  <si>
    <t>Наименование программ,  мероприятий</t>
  </si>
  <si>
    <t>Коды бюджетной классификации</t>
  </si>
  <si>
    <t>ГРБС</t>
  </si>
  <si>
    <t>КЦСР</t>
  </si>
  <si>
    <t>Строительство и содержание автомобильных дорог и инженерной  сооружений на них в границах городских округов и поселений в рамках благоустройства</t>
  </si>
  <si>
    <t>1.1</t>
  </si>
  <si>
    <t>Капитальный ремонт, ремонт, содержание автомобильных дорог общего пользования регионального и межмуниципального значения</t>
  </si>
  <si>
    <t>04 09</t>
  </si>
  <si>
    <t>1.2</t>
  </si>
  <si>
    <t>1.3</t>
  </si>
  <si>
    <t>Уличное освещение дорог</t>
  </si>
  <si>
    <t>05 03</t>
  </si>
  <si>
    <t>Всего</t>
  </si>
  <si>
    <t xml:space="preserve">Распределение бюджетных ассигнований дорожного фонда  </t>
  </si>
  <si>
    <t>01 1 00 20000</t>
  </si>
  <si>
    <t>01 2 00 20000</t>
  </si>
  <si>
    <t>Подпрограмма 3 "Благоустройство территории в с.Карага"</t>
  </si>
  <si>
    <t>01 3 00 20000</t>
  </si>
  <si>
    <t>01 3 00 40060</t>
  </si>
  <si>
    <t>Программа "Профилактика экстремизма и терроризма на территории МО СП с. Карага"</t>
  </si>
  <si>
    <t>01 13</t>
  </si>
  <si>
    <t>08 04</t>
  </si>
  <si>
    <t>03 1 00 20000</t>
  </si>
  <si>
    <t>04 1 00 40060</t>
  </si>
  <si>
    <t>04 1 00 20000</t>
  </si>
  <si>
    <t>Подпрограмма 1 " Кадастровые работы по объектам муниципального имущества"</t>
  </si>
  <si>
    <t>04 12</t>
  </si>
  <si>
    <t>02 1 00 20000</t>
  </si>
  <si>
    <t>05 1 00 20000</t>
  </si>
  <si>
    <t>Обеспечение антитеррористической защищенности объектов жизнеобеспечения и социальной значимости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</si>
  <si>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</si>
  <si>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</si>
  <si>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</si>
  <si>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</si>
  <si>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</si>
  <si>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</si>
  <si>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05 1 00 00000</t>
  </si>
  <si>
    <t>01 0 00 00000</t>
  </si>
  <si>
    <t>01 1 00 00000</t>
  </si>
  <si>
    <t>01 2 00 00000</t>
  </si>
  <si>
    <t>Подпрограмма 2 "Чистая вода в с. Карага"</t>
  </si>
  <si>
    <t>Подпрограмма 3 "Благоустройство территории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</si>
  <si>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</si>
  <si>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</si>
  <si>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</si>
  <si>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</si>
  <si>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</si>
  <si>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03 0 00 00000</t>
  </si>
  <si>
    <t>Подпрограмма 1 "Кадастровые работы по объектам муниципального имущества"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</si>
  <si>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</si>
  <si>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</si>
  <si>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</si>
  <si>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Подпрограмма 3 "Благоустройство территории с. Карага"</t>
  </si>
  <si>
    <t>Приложение № 7</t>
  </si>
  <si>
    <t>Наименование</t>
  </si>
  <si>
    <t>2018 год</t>
  </si>
  <si>
    <t>2019 год</t>
  </si>
  <si>
    <t>Муниципальные заимствования (привлечение/погашение)</t>
  </si>
  <si>
    <t>Муниципальные ценные бумаги</t>
  </si>
  <si>
    <t>привлечение средств</t>
  </si>
  <si>
    <t>погашение основной суммы задолженности</t>
  </si>
  <si>
    <t xml:space="preserve">                    в. т.ч. прошлых лет</t>
  </si>
  <si>
    <t>Кредитные соглашения и договоры, заключенные от имени Карагинского муниципального района</t>
  </si>
  <si>
    <t>получение кредитов</t>
  </si>
  <si>
    <t>погашение основной суммы долга</t>
  </si>
  <si>
    <t>Бюджетные кредиты (ссуды) из краевого бюджета</t>
  </si>
  <si>
    <t>Прочие источники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</si>
  <si>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</si>
  <si>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</si>
  <si>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</si>
  <si>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</si>
  <si>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</si>
  <si>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</si>
  <si>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Иные условия предоставления  муниципальных гарантий</t>
  </si>
  <si>
    <t>Итого:</t>
  </si>
  <si>
    <t xml:space="preserve"> Исполнение муниципальных гарантий Карагинского муниципального района</t>
  </si>
  <si>
    <t>Объем бюджетных ассигнований на исполнение гарантий по возможным гарантийным случаям, тыс. рублей</t>
  </si>
  <si>
    <t>в 2018 году</t>
  </si>
  <si>
    <t>в 2019 году</t>
  </si>
  <si>
    <t>За  счет  источников  финансирования   дефицита районного бюджета</t>
  </si>
  <si>
    <t xml:space="preserve">За счет расходов  районного бюджета   </t>
  </si>
  <si>
    <t>Муниципальная программа "Охрана окружающей среды в сельском поселении село Карага"</t>
  </si>
  <si>
    <t>Подпрограмма  " Обращение с отходами производства и потребления в сельском поселении "село Карага"</t>
  </si>
  <si>
    <t>06 05</t>
  </si>
  <si>
    <t xml:space="preserve"> Перечень муниципальных программ на 2018 год</t>
  </si>
  <si>
    <t>Муниципальная программа "Совершенствование системы управления муниципальным имуществом в МО СП с. Карага на 2018 год"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</si>
  <si>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</si>
  <si>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Программа муниципальных заимствований МО СП "с. Карага" на 2018 год и на плановый период 2019 и 2020 годов</t>
  </si>
  <si>
    <t>2020 год</t>
  </si>
  <si>
    <t xml:space="preserve"> 1.1. Перечень подлежащих предоставлению муниципальных гарантий МО СП "с. Карага" в 2018 году и на плановом периоде 2019 и 2020 годов</t>
  </si>
  <si>
    <t>1.2. Общий объем бюджетных ассигнований, предусмотренных на исполнение муниципальных гарантийМО СП "с. Карага" по возможным гарантийным случаям, в 2018 году и в плановом периоде 2019 и 2020 годов</t>
  </si>
  <si>
    <t>в 2020 году</t>
  </si>
  <si>
    <t>"О бюджете  СП "село Карага" на 2018г."</t>
  </si>
  <si>
    <t>Годовой объем ассигнований на 2018 год</t>
  </si>
  <si>
    <t>"О бюджете  сп "село Карага" на 2018г."</t>
  </si>
  <si>
    <t xml:space="preserve"> Камчатского края на 2018 год</t>
  </si>
  <si>
    <t>годовой объем ассигнований на 2018 год</t>
  </si>
  <si>
    <t xml:space="preserve">"О бюджетесп"село Карага" на 2018г." </t>
  </si>
  <si>
    <t>Источники финансирования дефицита местного бюджета на 2018 год</t>
  </si>
  <si>
    <t xml:space="preserve">    Главные администраторы источников внутреннего финансирования дефицита местного бюджета на 2018 год и источники финансирования дефицита, администрируемые ими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</si>
  <si>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2018 год</t>
  </si>
  <si>
    <t>О бюджете сп село Карага" на 2018 год"</t>
  </si>
  <si>
    <t>Главные администраторы доходов местного бюджета на 2018 год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</si>
  <si>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</si>
  <si>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</si>
  <si>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</si>
  <si>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</si>
  <si>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</si>
  <si>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</si>
  <si>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01 1 01 00000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</si>
  <si>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</si>
  <si>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</si>
  <si>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01 1 01 40060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</si>
  <si>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</si>
  <si>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</si>
  <si>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</si>
  <si>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</si>
  <si>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Основное мероприятие. "Изготовление кадастровых паспортов на объекты муниципального имущества"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</si>
  <si>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</si>
  <si>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</si>
  <si>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Субсидии юридическим лицам(кроме муниципальных учреждений) и физическим лицам- производителям товаров, работ, услуг</t>
  </si>
  <si>
    <t>01 2 00 40060</t>
  </si>
  <si>
    <t>Основное мероприятие: "Проведение мероприятий по благоустройству территории с. Карага"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</si>
  <si>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</si>
  <si>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</si>
  <si>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</si>
  <si>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</si>
  <si>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</si>
  <si>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</si>
  <si>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</si>
  <si>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Основное мероприятие "Изготовление кадастровых паспортов на объекты муниципального имущества"</t>
  </si>
  <si>
    <t>Капитальный и текущий ремонт муниципального жилищного фонда</t>
  </si>
  <si>
    <t>Основное мероприятие "Проведение мероприятий на улучшение качества питьевой воды с. Карага"</t>
  </si>
  <si>
    <t>Основное мероприятие " Проведение мероприятий по благоустройству территории с. Карага"</t>
  </si>
  <si>
    <t>6</t>
  </si>
  <si>
    <t>991 00 00000</t>
  </si>
  <si>
    <t>Ведомственная структура расходов местного бюджета на 2018 год</t>
  </si>
  <si>
    <t>Муниципальная программа "Реализация государственной национальной политики и укрепление гражданского единства в с. Карага на 2018 г"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</si>
  <si>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</si>
  <si>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</si>
  <si>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</si>
  <si>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</si>
  <si>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</si>
  <si>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Подпрограмма "Обращение с отходами производства и потребления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</si>
  <si>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</si>
  <si>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</si>
  <si>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</si>
  <si>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Приложение № 1.1</t>
  </si>
  <si>
    <t>Перечень и коды направлений целевых статей расходов местного бюджета, за исключением расходов, финансовое обеспечение которых осуществляется за счет межбюджетных субсидий, субвенций и иных межбюджетных трансфертов, имеющих целевое значение</t>
  </si>
  <si>
    <t>код направления целевой статьи расходов                 (4-7 разряды)</t>
  </si>
  <si>
    <t>наименование направления целевой статьи расходов</t>
  </si>
  <si>
    <t>09980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</si>
  <si>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</si>
  <si>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09990</t>
  </si>
  <si>
    <t>Текущий и капитальный ремонт муниципального жилищного фонда</t>
  </si>
  <si>
    <t>Приобретение коммунальной техники</t>
  </si>
  <si>
    <t xml:space="preserve"> Реализация мероприятий соответствующей подпрограммы в рамках соответствующей государственной программы, за исключением обособленных расходов, которым присваиваются уникальные коды(софинансирование за счет местного бюджета)</t>
  </si>
  <si>
    <t xml:space="preserve"> Реализация мероприятий соответствующей подпрограммы в рамках соответствующей государственной программы, за исключением обособленных расходов, которым присваиваются уникальные коды(край)</t>
  </si>
  <si>
    <t>Осуществление гос. Полномочий Камчатского края по вопросам установления нормативов накопления твердых комунальных отходов в Камчатском крае</t>
  </si>
  <si>
    <t>Проведение выборов и референдумов</t>
  </si>
  <si>
    <t>"О бюджете СП "село Карага" на 2018г."</t>
  </si>
  <si>
    <t xml:space="preserve"> Программа муниципальных гарантий МО СП "с.Карага" в валюте Российской Федерации на 2018год и на плановый период 2019 и 2020 годов</t>
  </si>
  <si>
    <t>Дотации бюджетам сельских поселений на выравнивание бюджетной  обеспеченности</t>
  </si>
  <si>
    <t>Уменьшение прочих остатков денежных средств бюджетов сельских поселений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</si>
  <si>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2018 г."</t>
  </si>
  <si>
    <t>Другие вопросы в области культуры, кинематографии</t>
  </si>
  <si>
    <t>от 25.12.2017 г. № 37</t>
  </si>
  <si>
    <t xml:space="preserve">от 25.12.2017 г. № 37        </t>
  </si>
  <si>
    <t xml:space="preserve">                                    от 25.12.2017 г. № 37</t>
  </si>
  <si>
    <t xml:space="preserve"> от 25.12.2017 г. № 37  </t>
  </si>
  <si>
    <t xml:space="preserve">от 25.12.2017 г. № 37 </t>
  </si>
  <si>
    <t xml:space="preserve">от 25.12.2017 г. № 37     </t>
  </si>
  <si>
    <t xml:space="preserve">от 25.12.2017 г. № 37              </t>
  </si>
  <si>
    <t>Приложение № 8</t>
  </si>
  <si>
    <t>Приложение № 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</si>
</sst>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2" formatCode="0.0"/>
    <numFmt numFmtId="186" formatCode="0.00000"/>
    <numFmt numFmtId="190" formatCode="#,##0.0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6" formatCode="#,##0.00000"/>
    <numFmt numFmtId="220" formatCode="_-* #,##0.00000_р_._-;\-* #,##0.00000_р_._-;_-* &quot;-&quot;?????_р_._-;_-@_-"/>
    <numFmt numFmtId="232" formatCode="#,##0.00000_ ;\-#,##0.00000\ "/>
    <numFmt numFmtId="233" formatCode="###,###,###,##0.00000"/>
  </numFmts>
  <fonts count="8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9"/>
      <name val="Arial"/>
      <family val="2"/>
    </font>
    <font>
      <sz val="10"/>
      <color indexed="8"/>
      <name val="Courier New Cyr"/>
      <family val="3"/>
    </font>
    <font>
      <sz val="9"/>
      <name val="Times New Roman Cyr"/>
      <family val="1"/>
    </font>
    <font>
      <sz val="10"/>
      <name val="Times New Roman Cyr"/>
      <family val="1"/>
    </font>
    <font>
      <sz val="12"/>
      <color indexed="14"/>
      <name val="Times New Roman Cyr"/>
      <family val="1"/>
    </font>
    <font>
      <b/>
      <i/>
      <sz val="12"/>
      <color indexed="18"/>
      <name val="Times New Roman Cyr"/>
      <family val="1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2"/>
      <name val="Arial Cyr"/>
      <family val="0"/>
    </font>
    <font>
      <sz val="9"/>
      <name val="Arial Cyr"/>
      <family val="0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i/>
      <sz val="11"/>
      <color indexed="10"/>
      <name val="Times New Roman"/>
      <family val="1"/>
    </font>
    <font>
      <sz val="11"/>
      <name val="Arial"/>
      <family val="2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4" fillId="0" borderId="0">
      <alignment/>
      <protection/>
    </xf>
    <xf numFmtId="0" fontId="66" fillId="20" borderId="0">
      <alignment/>
      <protection/>
    </xf>
    <xf numFmtId="0" fontId="66" fillId="0" borderId="0">
      <alignment horizontal="left" wrapText="1"/>
      <protection/>
    </xf>
    <xf numFmtId="0" fontId="67" fillId="0" borderId="0">
      <alignment horizontal="center" wrapText="1"/>
      <protection/>
    </xf>
    <xf numFmtId="0" fontId="67" fillId="0" borderId="0">
      <alignment horizontal="center"/>
      <protection/>
    </xf>
    <xf numFmtId="0" fontId="66" fillId="0" borderId="0">
      <alignment horizontal="right"/>
      <protection/>
    </xf>
    <xf numFmtId="0" fontId="66" fillId="20" borderId="1">
      <alignment/>
      <protection/>
    </xf>
    <xf numFmtId="0" fontId="66" fillId="0" borderId="2">
      <alignment horizontal="center" vertical="center" wrapText="1"/>
      <protection/>
    </xf>
    <xf numFmtId="0" fontId="66" fillId="20" borderId="3">
      <alignment/>
      <protection/>
    </xf>
    <xf numFmtId="49" fontId="66" fillId="0" borderId="2">
      <alignment horizontal="center" vertical="top" shrinkToFit="1"/>
      <protection/>
    </xf>
    <xf numFmtId="0" fontId="66" fillId="0" borderId="2">
      <alignment horizontal="center" vertical="top" wrapText="1"/>
      <protection/>
    </xf>
    <xf numFmtId="4" fontId="66" fillId="0" borderId="2">
      <alignment horizontal="right" vertical="top" shrinkToFit="1"/>
      <protection/>
    </xf>
    <xf numFmtId="10" fontId="66" fillId="0" borderId="2">
      <alignment horizontal="center" vertical="top" shrinkToFit="1"/>
      <protection/>
    </xf>
    <xf numFmtId="0" fontId="66" fillId="20" borderId="4">
      <alignment/>
      <protection/>
    </xf>
    <xf numFmtId="49" fontId="68" fillId="0" borderId="2">
      <alignment horizontal="left" vertical="top" shrinkToFit="1"/>
      <protection/>
    </xf>
    <xf numFmtId="4" fontId="68" fillId="21" borderId="2">
      <alignment horizontal="right" vertical="top" shrinkToFit="1"/>
      <protection/>
    </xf>
    <xf numFmtId="10" fontId="68" fillId="21" borderId="2">
      <alignment horizontal="center" vertical="top" shrinkToFit="1"/>
      <protection/>
    </xf>
    <xf numFmtId="0" fontId="66" fillId="0" borderId="0">
      <alignment/>
      <protection/>
    </xf>
    <xf numFmtId="0" fontId="66" fillId="20" borderId="1">
      <alignment horizontal="left"/>
      <protection/>
    </xf>
    <xf numFmtId="0" fontId="66" fillId="0" borderId="2">
      <alignment horizontal="left" vertical="top" wrapText="1"/>
      <protection/>
    </xf>
    <xf numFmtId="4" fontId="68" fillId="22" borderId="2">
      <alignment horizontal="right" vertical="top" shrinkToFit="1"/>
      <protection/>
    </xf>
    <xf numFmtId="10" fontId="68" fillId="22" borderId="2">
      <alignment horizontal="center" vertical="top" shrinkToFit="1"/>
      <protection/>
    </xf>
    <xf numFmtId="0" fontId="66" fillId="20" borderId="3">
      <alignment horizontal="left"/>
      <protection/>
    </xf>
    <xf numFmtId="0" fontId="66" fillId="20" borderId="4">
      <alignment horizontal="left"/>
      <protection/>
    </xf>
    <xf numFmtId="0" fontId="66" fillId="20" borderId="0">
      <alignment horizontal="left"/>
      <protection/>
    </xf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9" fillId="29" borderId="5" applyNumberFormat="0" applyAlignment="0" applyProtection="0"/>
    <xf numFmtId="0" fontId="70" fillId="30" borderId="6" applyNumberFormat="0" applyAlignment="0" applyProtection="0"/>
    <xf numFmtId="0" fontId="71" fillId="30" borderId="5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31" borderId="11" applyNumberFormat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9" fillId="33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1" fillId="0" borderId="13" applyNumberFormat="0" applyFill="0" applyAlignment="0" applyProtection="0"/>
    <xf numFmtId="0" fontId="36" fillId="0" borderId="0">
      <alignment/>
      <protection/>
    </xf>
    <xf numFmtId="0" fontId="8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83" fillId="35" borderId="0" applyNumberFormat="0" applyBorder="0" applyAlignment="0" applyProtection="0"/>
  </cellStyleXfs>
  <cellXfs count="434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86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86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left" vertical="center" wrapText="1"/>
    </xf>
    <xf numFmtId="186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86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86" fontId="17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20" fontId="8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horizontal="left" wrapText="1"/>
      <protection/>
    </xf>
    <xf numFmtId="220" fontId="6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wrapText="1"/>
      <protection/>
    </xf>
    <xf numFmtId="0" fontId="8" fillId="0" borderId="14" xfId="83" applyFont="1" applyBorder="1" applyAlignment="1">
      <alignment wrapText="1"/>
      <protection/>
    </xf>
    <xf numFmtId="0" fontId="18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Border="1" applyAlignment="1">
      <alignment horizontal="justify" wrapText="1"/>
      <protection/>
    </xf>
    <xf numFmtId="0" fontId="8" fillId="0" borderId="14" xfId="83" applyFont="1" applyFill="1" applyBorder="1" applyAlignment="1">
      <alignment horizontal="left" wrapText="1"/>
      <protection/>
    </xf>
    <xf numFmtId="220" fontId="6" fillId="0" borderId="14" xfId="83" applyNumberFormat="1" applyFont="1" applyFill="1" applyBorder="1" applyAlignment="1">
      <alignment horizontal="right" wrapText="1"/>
      <protection/>
    </xf>
    <xf numFmtId="0" fontId="6" fillId="0" borderId="14" xfId="83" applyFont="1" applyFill="1" applyBorder="1" applyAlignment="1">
      <alignment horizontal="left" wrapText="1"/>
      <protection/>
    </xf>
    <xf numFmtId="0" fontId="9" fillId="0" borderId="14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10" fillId="0" borderId="14" xfId="83" applyFont="1" applyBorder="1" applyAlignment="1">
      <alignment horizontal="center"/>
      <protection/>
    </xf>
    <xf numFmtId="220" fontId="0" fillId="0" borderId="0" xfId="0" applyNumberFormat="1" applyAlignment="1">
      <alignment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37" borderId="14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 wrapText="1"/>
      <protection/>
    </xf>
    <xf numFmtId="232" fontId="6" fillId="0" borderId="14" xfId="83" applyNumberFormat="1" applyFont="1" applyBorder="1" applyAlignment="1">
      <alignment horizontal="right" wrapText="1"/>
      <protection/>
    </xf>
    <xf numFmtId="220" fontId="8" fillId="0" borderId="14" xfId="83" applyNumberFormat="1" applyFont="1" applyFill="1" applyBorder="1" applyAlignment="1">
      <alignment horizontal="right" wrapText="1"/>
      <protection/>
    </xf>
    <xf numFmtId="49" fontId="17" fillId="0" borderId="14" xfId="83" applyNumberFormat="1" applyFont="1" applyBorder="1" applyAlignment="1">
      <alignment horizontal="center" vertical="center"/>
      <protection/>
    </xf>
    <xf numFmtId="0" fontId="6" fillId="37" borderId="16" xfId="0" applyFont="1" applyFill="1" applyBorder="1" applyAlignment="1">
      <alignment horizontal="left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1" fontId="6" fillId="36" borderId="14" xfId="10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206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13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18" xfId="0" applyFont="1" applyFill="1" applyBorder="1" applyAlignment="1">
      <alignment horizontal="left" vertical="center" wrapText="1" indent="2"/>
    </xf>
    <xf numFmtId="206" fontId="21" fillId="0" borderId="17" xfId="0" applyNumberFormat="1" applyFont="1" applyFill="1" applyBorder="1" applyAlignment="1">
      <alignment vertical="center"/>
    </xf>
    <xf numFmtId="206" fontId="6" fillId="0" borderId="0" xfId="0" applyNumberFormat="1" applyFont="1" applyFill="1" applyAlignment="1">
      <alignment vertical="center"/>
    </xf>
    <xf numFmtId="190" fontId="24" fillId="0" borderId="18" xfId="0" applyNumberFormat="1" applyFont="1" applyFill="1" applyBorder="1" applyAlignment="1">
      <alignment vertical="center"/>
    </xf>
    <xf numFmtId="190" fontId="24" fillId="0" borderId="19" xfId="0" applyNumberFormat="1" applyFont="1" applyFill="1" applyBorder="1" applyAlignment="1">
      <alignment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 wrapText="1" indent="2"/>
    </xf>
    <xf numFmtId="190" fontId="24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206" fontId="6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0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06" fontId="7" fillId="0" borderId="0" xfId="0" applyNumberFormat="1" applyFont="1" applyAlignment="1">
      <alignment vertical="center"/>
    </xf>
    <xf numFmtId="0" fontId="11" fillId="0" borderId="0" xfId="85" applyFont="1" applyAlignment="1">
      <alignment horizontal="center"/>
      <protection/>
    </xf>
    <xf numFmtId="0" fontId="7" fillId="0" borderId="0" xfId="85" applyFont="1" applyAlignment="1">
      <alignment horizontal="center"/>
      <protection/>
    </xf>
    <xf numFmtId="0" fontId="7" fillId="0" borderId="0" xfId="85" applyFont="1" applyAlignment="1">
      <alignment horizontal="right"/>
      <protection/>
    </xf>
    <xf numFmtId="0" fontId="25" fillId="0" borderId="0" xfId="85">
      <alignment/>
      <protection/>
    </xf>
    <xf numFmtId="0" fontId="7" fillId="0" borderId="0" xfId="85" applyFont="1" applyAlignment="1">
      <alignment/>
      <protection/>
    </xf>
    <xf numFmtId="0" fontId="7" fillId="0" borderId="0" xfId="85" applyFont="1" applyAlignment="1">
      <alignment vertical="center"/>
      <protection/>
    </xf>
    <xf numFmtId="0" fontId="20" fillId="0" borderId="14" xfId="85" applyFont="1" applyBorder="1" applyAlignment="1">
      <alignment horizontal="center"/>
      <protection/>
    </xf>
    <xf numFmtId="0" fontId="8" fillId="0" borderId="14" xfId="85" applyFont="1" applyBorder="1">
      <alignment/>
      <protection/>
    </xf>
    <xf numFmtId="0" fontId="25" fillId="37" borderId="0" xfId="85" applyFill="1">
      <alignment/>
      <protection/>
    </xf>
    <xf numFmtId="49" fontId="8" fillId="0" borderId="14" xfId="85" applyNumberFormat="1" applyFont="1" applyBorder="1" applyAlignment="1">
      <alignment horizontal="center" vertical="center"/>
      <protection/>
    </xf>
    <xf numFmtId="0" fontId="20" fillId="0" borderId="14" xfId="85" applyFont="1" applyBorder="1" applyAlignment="1">
      <alignment horizontal="center" vertical="center"/>
      <protection/>
    </xf>
    <xf numFmtId="0" fontId="20" fillId="0" borderId="21" xfId="85" applyFont="1" applyBorder="1" applyAlignment="1">
      <alignment horizontal="center" vertical="center" wrapText="1"/>
      <protection/>
    </xf>
    <xf numFmtId="0" fontId="26" fillId="0" borderId="0" xfId="85" applyFont="1" applyBorder="1" applyAlignment="1">
      <alignment horizontal="center" vertical="top" wrapText="1"/>
      <protection/>
    </xf>
    <xf numFmtId="0" fontId="27" fillId="0" borderId="0" xfId="85" applyFont="1" applyBorder="1" applyAlignment="1">
      <alignment horizontal="center"/>
      <protection/>
    </xf>
    <xf numFmtId="0" fontId="28" fillId="0" borderId="0" xfId="85" applyFont="1" applyBorder="1" applyAlignment="1">
      <alignment horizontal="center"/>
      <protection/>
    </xf>
    <xf numFmtId="0" fontId="28" fillId="0" borderId="0" xfId="85" applyFont="1" applyBorder="1" applyAlignment="1">
      <alignment horizontal="left"/>
      <protection/>
    </xf>
    <xf numFmtId="0" fontId="29" fillId="0" borderId="0" xfId="85" applyFont="1" applyBorder="1" applyAlignment="1">
      <alignment horizontal="center"/>
      <protection/>
    </xf>
    <xf numFmtId="0" fontId="29" fillId="0" borderId="0" xfId="85" applyFont="1" applyBorder="1" applyAlignment="1">
      <alignment horizontal="left"/>
      <protection/>
    </xf>
    <xf numFmtId="0" fontId="29" fillId="0" borderId="0" xfId="85" applyFont="1" applyBorder="1" applyAlignment="1">
      <alignment horizontal="left" wrapText="1"/>
      <protection/>
    </xf>
    <xf numFmtId="0" fontId="15" fillId="0" borderId="0" xfId="85" applyFont="1" applyBorder="1" applyAlignment="1">
      <alignment horizontal="center"/>
      <protection/>
    </xf>
    <xf numFmtId="0" fontId="15" fillId="0" borderId="0" xfId="85" applyFont="1" applyBorder="1" applyAlignment="1">
      <alignment horizontal="left"/>
      <protection/>
    </xf>
    <xf numFmtId="0" fontId="16" fillId="0" borderId="0" xfId="85" applyFont="1" applyBorder="1" applyAlignment="1">
      <alignment horizontal="center"/>
      <protection/>
    </xf>
    <xf numFmtId="0" fontId="16" fillId="0" borderId="0" xfId="85" applyFont="1" applyBorder="1" applyAlignment="1">
      <alignment horizontal="left"/>
      <protection/>
    </xf>
    <xf numFmtId="0" fontId="27" fillId="0" borderId="0" xfId="85" applyFont="1" applyAlignment="1">
      <alignment horizontal="center"/>
      <protection/>
    </xf>
    <xf numFmtId="0" fontId="30" fillId="0" borderId="0" xfId="85" applyFont="1" applyBorder="1" applyAlignment="1">
      <alignment horizontal="center"/>
      <protection/>
    </xf>
    <xf numFmtId="0" fontId="31" fillId="0" borderId="0" xfId="85" applyFont="1" applyBorder="1" applyAlignment="1">
      <alignment horizontal="left"/>
      <protection/>
    </xf>
    <xf numFmtId="0" fontId="30" fillId="0" borderId="0" xfId="85" applyFont="1" applyBorder="1">
      <alignment/>
      <protection/>
    </xf>
    <xf numFmtId="0" fontId="16" fillId="0" borderId="0" xfId="85" applyFont="1" applyBorder="1">
      <alignment/>
      <protection/>
    </xf>
    <xf numFmtId="0" fontId="25" fillId="0" borderId="0" xfId="85" applyBorder="1" applyAlignment="1">
      <alignment horizontal="center"/>
      <protection/>
    </xf>
    <xf numFmtId="0" fontId="25" fillId="0" borderId="0" xfId="85" applyBorder="1">
      <alignment/>
      <protection/>
    </xf>
    <xf numFmtId="0" fontId="25" fillId="0" borderId="0" xfId="85" applyAlignment="1">
      <alignment horizontal="center"/>
      <protection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 horizontal="left" vertical="top"/>
      <protection/>
    </xf>
    <xf numFmtId="49" fontId="84" fillId="37" borderId="0" xfId="83" applyNumberFormat="1" applyFont="1" applyFill="1" applyBorder="1" applyAlignment="1">
      <alignment horizontal="center" vertical="center"/>
      <protection/>
    </xf>
    <xf numFmtId="49" fontId="22" fillId="37" borderId="0" xfId="83" applyNumberFormat="1" applyFont="1" applyFill="1" applyBorder="1">
      <alignment/>
      <protection/>
    </xf>
    <xf numFmtId="49" fontId="22" fillId="37" borderId="0" xfId="83" applyNumberFormat="1" applyFont="1" applyFill="1" applyBorder="1" applyAlignment="1">
      <alignment horizontal="center"/>
      <protection/>
    </xf>
    <xf numFmtId="49" fontId="22" fillId="37" borderId="0" xfId="83" applyNumberFormat="1" applyFont="1" applyFill="1" applyBorder="1" applyAlignment="1">
      <alignment horizontal="right"/>
      <protection/>
    </xf>
    <xf numFmtId="49" fontId="22" fillId="37" borderId="0" xfId="83" applyNumberFormat="1" applyFont="1" applyFill="1" applyBorder="1" applyAlignment="1">
      <alignment horizontal="center" vertical="center"/>
      <protection/>
    </xf>
    <xf numFmtId="49" fontId="22" fillId="37" borderId="0" xfId="83" applyNumberFormat="1" applyFont="1" applyFill="1" applyBorder="1" applyAlignment="1">
      <alignment horizontal="center" vertical="center" wrapText="1"/>
      <protection/>
    </xf>
    <xf numFmtId="49" fontId="22" fillId="37" borderId="0" xfId="83" applyNumberFormat="1" applyFont="1" applyFill="1" applyBorder="1" applyAlignment="1">
      <alignment wrapText="1"/>
      <protection/>
    </xf>
    <xf numFmtId="49" fontId="6" fillId="37" borderId="14" xfId="83" applyNumberFormat="1" applyFont="1" applyFill="1" applyBorder="1" applyAlignment="1">
      <alignment horizontal="center" vertical="center" wrapText="1"/>
      <protection/>
    </xf>
    <xf numFmtId="49" fontId="85" fillId="0" borderId="18" xfId="0" applyNumberFormat="1" applyFont="1" applyBorder="1" applyAlignment="1">
      <alignment horizontal="center" vertical="center" wrapText="1"/>
    </xf>
    <xf numFmtId="49" fontId="85" fillId="0" borderId="18" xfId="0" applyNumberFormat="1" applyFont="1" applyBorder="1" applyAlignment="1">
      <alignment horizontal="left" vertical="center" wrapText="1"/>
    </xf>
    <xf numFmtId="233" fontId="85" fillId="0" borderId="18" xfId="0" applyNumberFormat="1" applyFont="1" applyBorder="1" applyAlignment="1">
      <alignment wrapText="1"/>
    </xf>
    <xf numFmtId="49" fontId="86" fillId="0" borderId="18" xfId="0" applyNumberFormat="1" applyFont="1" applyBorder="1" applyAlignment="1">
      <alignment horizontal="center" vertical="center" wrapText="1"/>
    </xf>
    <xf numFmtId="49" fontId="86" fillId="37" borderId="18" xfId="0" applyNumberFormat="1" applyFont="1" applyFill="1" applyBorder="1" applyAlignment="1">
      <alignment horizontal="left" vertical="center" wrapText="1"/>
    </xf>
    <xf numFmtId="233" fontId="86" fillId="0" borderId="18" xfId="0" applyNumberFormat="1" applyFont="1" applyBorder="1" applyAlignment="1">
      <alignment wrapText="1"/>
    </xf>
    <xf numFmtId="49" fontId="86" fillId="0" borderId="16" xfId="0" applyNumberFormat="1" applyFont="1" applyBorder="1" applyAlignment="1">
      <alignment horizontal="center" vertical="center" wrapText="1"/>
    </xf>
    <xf numFmtId="49" fontId="85" fillId="0" borderId="14" xfId="0" applyNumberFormat="1" applyFont="1" applyBorder="1" applyAlignment="1">
      <alignment horizontal="center" vertical="center" wrapText="1"/>
    </xf>
    <xf numFmtId="49" fontId="85" fillId="0" borderId="14" xfId="0" applyNumberFormat="1" applyFont="1" applyBorder="1" applyAlignment="1">
      <alignment horizontal="left" vertical="center" wrapText="1"/>
    </xf>
    <xf numFmtId="233" fontId="85" fillId="0" borderId="14" xfId="0" applyNumberFormat="1" applyFont="1" applyBorder="1" applyAlignment="1">
      <alignment wrapText="1"/>
    </xf>
    <xf numFmtId="0" fontId="7" fillId="0" borderId="0" xfId="83" applyFont="1" applyAlignment="1">
      <alignment horizontal="right"/>
      <protection/>
    </xf>
    <xf numFmtId="0" fontId="6" fillId="36" borderId="16" xfId="0" applyFont="1" applyFill="1" applyBorder="1" applyAlignment="1">
      <alignment horizontal="center" vertical="center" wrapText="1"/>
    </xf>
    <xf numFmtId="49" fontId="6" fillId="36" borderId="16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49" fontId="86" fillId="0" borderId="14" xfId="0" applyNumberFormat="1" applyFont="1" applyBorder="1" applyAlignment="1">
      <alignment horizontal="left" vertical="top" wrapText="1"/>
    </xf>
    <xf numFmtId="0" fontId="8" fillId="36" borderId="14" xfId="0" applyFont="1" applyFill="1" applyBorder="1" applyAlignment="1">
      <alignment vertical="center" wrapText="1"/>
    </xf>
    <xf numFmtId="206" fontId="8" fillId="36" borderId="14" xfId="0" applyNumberFormat="1" applyFont="1" applyFill="1" applyBorder="1" applyAlignment="1">
      <alignment horizontal="center" vertical="center" wrapText="1"/>
    </xf>
    <xf numFmtId="206" fontId="8" fillId="0" borderId="14" xfId="0" applyNumberFormat="1" applyFont="1" applyFill="1" applyBorder="1" applyAlignment="1">
      <alignment horizontal="center" vertical="center" wrapText="1"/>
    </xf>
    <xf numFmtId="206" fontId="6" fillId="0" borderId="14" xfId="0" applyNumberFormat="1" applyFont="1" applyFill="1" applyBorder="1" applyAlignment="1">
      <alignment horizontal="center" vertical="center" wrapText="1"/>
    </xf>
    <xf numFmtId="206" fontId="6" fillId="36" borderId="14" xfId="0" applyNumberFormat="1" applyFont="1" applyFill="1" applyBorder="1" applyAlignment="1">
      <alignment horizontal="center" wrapText="1"/>
    </xf>
    <xf numFmtId="206" fontId="6" fillId="36" borderId="14" xfId="0" applyNumberFormat="1" applyFont="1" applyFill="1" applyBorder="1" applyAlignment="1">
      <alignment horizontal="center" vertical="center" wrapText="1"/>
    </xf>
    <xf numFmtId="206" fontId="8" fillId="36" borderId="14" xfId="0" applyNumberFormat="1" applyFont="1" applyFill="1" applyBorder="1" applyAlignment="1">
      <alignment horizontal="center" wrapText="1"/>
    </xf>
    <xf numFmtId="49" fontId="85" fillId="0" borderId="16" xfId="0" applyNumberFormat="1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22" fillId="0" borderId="0" xfId="88" applyFont="1">
      <alignment/>
      <protection/>
    </xf>
    <xf numFmtId="0" fontId="13" fillId="0" borderId="0" xfId="88" applyFont="1">
      <alignment/>
      <protection/>
    </xf>
    <xf numFmtId="0" fontId="13" fillId="36" borderId="0" xfId="86" applyFont="1" applyFill="1" applyAlignment="1">
      <alignment/>
      <protection/>
    </xf>
    <xf numFmtId="0" fontId="12" fillId="0" borderId="0" xfId="86" applyAlignment="1">
      <alignment/>
      <protection/>
    </xf>
    <xf numFmtId="0" fontId="34" fillId="0" borderId="0" xfId="86" applyFont="1">
      <alignment/>
      <protection/>
    </xf>
    <xf numFmtId="0" fontId="35" fillId="0" borderId="0" xfId="86" applyFont="1">
      <alignment/>
      <protection/>
    </xf>
    <xf numFmtId="0" fontId="22" fillId="0" borderId="0" xfId="88" applyFont="1" applyAlignment="1">
      <alignment vertical="center"/>
      <protection/>
    </xf>
    <xf numFmtId="0" fontId="22" fillId="0" borderId="0" xfId="88" applyFont="1" applyBorder="1" applyAlignment="1">
      <alignment horizontal="right" vertical="center"/>
      <protection/>
    </xf>
    <xf numFmtId="0" fontId="12" fillId="0" borderId="0" xfId="86">
      <alignment/>
      <protection/>
    </xf>
    <xf numFmtId="0" fontId="9" fillId="0" borderId="0" xfId="86" applyFont="1" applyFill="1" applyAlignment="1">
      <alignment/>
      <protection/>
    </xf>
    <xf numFmtId="0" fontId="22" fillId="0" borderId="0" xfId="86" applyFont="1">
      <alignment/>
      <protection/>
    </xf>
    <xf numFmtId="0" fontId="7" fillId="0" borderId="0" xfId="86" applyFont="1">
      <alignment/>
      <protection/>
    </xf>
    <xf numFmtId="0" fontId="22" fillId="0" borderId="0" xfId="86" applyFont="1" applyAlignment="1">
      <alignment vertical="center" wrapText="1"/>
      <protection/>
    </xf>
    <xf numFmtId="0" fontId="13" fillId="0" borderId="0" xfId="86" applyFont="1" applyAlignment="1">
      <alignment horizontal="center" wrapText="1"/>
      <protection/>
    </xf>
    <xf numFmtId="0" fontId="22" fillId="0" borderId="0" xfId="86" applyFont="1" applyAlignment="1">
      <alignment wrapText="1"/>
      <protection/>
    </xf>
    <xf numFmtId="0" fontId="9" fillId="0" borderId="0" xfId="86" applyFont="1" applyAlignment="1">
      <alignment wrapText="1"/>
      <protection/>
    </xf>
    <xf numFmtId="0" fontId="7" fillId="0" borderId="0" xfId="86" applyFont="1" applyAlignment="1">
      <alignment wrapText="1"/>
      <protection/>
    </xf>
    <xf numFmtId="0" fontId="22" fillId="0" borderId="0" xfId="86" applyFont="1" applyAlignment="1">
      <alignment horizontal="center" vertical="center" wrapText="1"/>
      <protection/>
    </xf>
    <xf numFmtId="0" fontId="12" fillId="0" borderId="0" xfId="86" applyAlignment="1">
      <alignment wrapText="1"/>
      <protection/>
    </xf>
    <xf numFmtId="0" fontId="12" fillId="0" borderId="0" xfId="86" applyBorder="1">
      <alignment/>
      <protection/>
    </xf>
    <xf numFmtId="220" fontId="6" fillId="38" borderId="14" xfId="83" applyNumberFormat="1" applyFont="1" applyFill="1" applyBorder="1" applyAlignment="1">
      <alignment horizontal="right" wrapText="1"/>
      <protection/>
    </xf>
    <xf numFmtId="0" fontId="6" fillId="36" borderId="15" xfId="0" applyFont="1" applyFill="1" applyBorder="1" applyAlignment="1">
      <alignment vertical="center" wrapText="1"/>
    </xf>
    <xf numFmtId="49" fontId="85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49" fontId="86" fillId="0" borderId="15" xfId="0" applyNumberFormat="1" applyFont="1" applyBorder="1" applyAlignment="1">
      <alignment vertical="top" wrapText="1"/>
    </xf>
    <xf numFmtId="49" fontId="86" fillId="0" borderId="14" xfId="0" applyNumberFormat="1" applyFont="1" applyBorder="1" applyAlignment="1">
      <alignment vertical="top"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86" fontId="8" fillId="36" borderId="14" xfId="83" applyNumberFormat="1" applyFont="1" applyFill="1" applyBorder="1">
      <alignment/>
      <protection/>
    </xf>
    <xf numFmtId="49" fontId="19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86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4" fillId="36" borderId="14" xfId="0" applyNumberFormat="1" applyFont="1" applyFill="1" applyBorder="1" applyAlignment="1">
      <alignment horizontal="center" vertical="center"/>
    </xf>
    <xf numFmtId="49" fontId="14" fillId="36" borderId="14" xfId="0" applyNumberFormat="1" applyFont="1" applyFill="1" applyBorder="1" applyAlignment="1">
      <alignment horizontal="center"/>
    </xf>
    <xf numFmtId="49" fontId="17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86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4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4" fillId="0" borderId="18" xfId="0" applyNumberFormat="1" applyFont="1" applyFill="1" applyBorder="1" applyAlignment="1">
      <alignment vertical="top" wrapText="1"/>
    </xf>
    <xf numFmtId="0" fontId="20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8" fillId="0" borderId="14" xfId="85" applyFont="1" applyBorder="1" applyAlignment="1">
      <alignment horizontal="center" vertical="center"/>
      <protection/>
    </xf>
    <xf numFmtId="0" fontId="8" fillId="0" borderId="0" xfId="83" applyFont="1" applyAlignment="1">
      <alignment horizont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8" fillId="0" borderId="0" xfId="87" applyFont="1" applyFill="1" applyAlignment="1">
      <alignment horizontal="center" vertical="center" wrapText="1"/>
      <protection/>
    </xf>
    <xf numFmtId="0" fontId="86" fillId="0" borderId="25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37" fillId="0" borderId="26" xfId="0" applyNumberFormat="1" applyFont="1" applyFill="1" applyBorder="1" applyAlignment="1">
      <alignment horizontal="center" vertical="center" wrapText="1"/>
    </xf>
    <xf numFmtId="186" fontId="8" fillId="36" borderId="14" xfId="83" applyNumberFormat="1" applyFont="1" applyFill="1" applyBorder="1" applyAlignment="1">
      <alignment vertical="center"/>
      <protection/>
    </xf>
    <xf numFmtId="0" fontId="3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8" fillId="0" borderId="0" xfId="86" applyFont="1" applyFill="1" applyAlignment="1">
      <alignment horizontal="center" wrapText="1"/>
      <protection/>
    </xf>
    <xf numFmtId="0" fontId="6" fillId="0" borderId="0" xfId="86" applyFont="1" applyAlignment="1">
      <alignment horizontal="justify"/>
      <protection/>
    </xf>
    <xf numFmtId="0" fontId="6" fillId="0" borderId="0" xfId="86" applyFont="1">
      <alignment/>
      <protection/>
    </xf>
    <xf numFmtId="0" fontId="6" fillId="0" borderId="14" xfId="86" applyFont="1" applyBorder="1" applyAlignment="1">
      <alignment horizontal="center" vertical="center" wrapText="1"/>
      <protection/>
    </xf>
    <xf numFmtId="0" fontId="6" fillId="0" borderId="14" xfId="86" applyFont="1" applyBorder="1" applyAlignment="1">
      <alignment horizontal="center" wrapText="1"/>
      <protection/>
    </xf>
    <xf numFmtId="0" fontId="6" fillId="0" borderId="27" xfId="86" applyFont="1" applyBorder="1" applyAlignment="1">
      <alignment horizontal="center" wrapText="1"/>
      <protection/>
    </xf>
    <xf numFmtId="0" fontId="6" fillId="0" borderId="27" xfId="86" applyFont="1" applyBorder="1" applyAlignment="1">
      <alignment horizontal="justify" wrapText="1"/>
      <protection/>
    </xf>
    <xf numFmtId="0" fontId="8" fillId="0" borderId="14" xfId="86" applyFont="1" applyBorder="1" applyAlignment="1">
      <alignment wrapText="1"/>
      <protection/>
    </xf>
    <xf numFmtId="0" fontId="6" fillId="0" borderId="0" xfId="86" applyFont="1" applyAlignment="1">
      <alignment wrapText="1"/>
      <protection/>
    </xf>
    <xf numFmtId="0" fontId="6" fillId="0" borderId="27" xfId="86" applyFont="1" applyBorder="1" applyAlignment="1">
      <alignment horizontal="center" vertical="center" wrapText="1"/>
      <protection/>
    </xf>
    <xf numFmtId="182" fontId="6" fillId="0" borderId="14" xfId="86" applyNumberFormat="1" applyFont="1" applyBorder="1" applyAlignment="1">
      <alignment wrapText="1"/>
      <protection/>
    </xf>
    <xf numFmtId="0" fontId="6" fillId="0" borderId="0" xfId="88" applyFont="1">
      <alignment/>
      <protection/>
    </xf>
    <xf numFmtId="0" fontId="6" fillId="0" borderId="28" xfId="88" applyFont="1" applyBorder="1" applyAlignment="1">
      <alignment horizontal="right"/>
      <protection/>
    </xf>
    <xf numFmtId="0" fontId="6" fillId="0" borderId="14" xfId="88" applyFont="1" applyBorder="1" applyAlignment="1">
      <alignment horizontal="center" vertical="center"/>
      <protection/>
    </xf>
    <xf numFmtId="0" fontId="6" fillId="0" borderId="27" xfId="88" applyFont="1" applyBorder="1" applyAlignment="1">
      <alignment horizontal="center" vertical="center"/>
      <protection/>
    </xf>
    <xf numFmtId="0" fontId="8" fillId="0" borderId="29" xfId="88" applyFont="1" applyBorder="1" applyAlignment="1">
      <alignment vertical="center" wrapText="1"/>
      <protection/>
    </xf>
    <xf numFmtId="206" fontId="8" fillId="0" borderId="29" xfId="88" applyNumberFormat="1" applyFont="1" applyBorder="1" applyAlignment="1">
      <alignment vertical="center"/>
      <protection/>
    </xf>
    <xf numFmtId="0" fontId="6" fillId="0" borderId="18" xfId="86" applyFont="1" applyBorder="1" applyAlignment="1">
      <alignment vertical="center"/>
      <protection/>
    </xf>
    <xf numFmtId="206" fontId="6" fillId="0" borderId="18" xfId="88" applyNumberFormat="1" applyFont="1" applyBorder="1" applyAlignment="1">
      <alignment vertical="center"/>
      <protection/>
    </xf>
    <xf numFmtId="0" fontId="8" fillId="0" borderId="18" xfId="88" applyFont="1" applyBorder="1" applyAlignment="1">
      <alignment horizontal="left" vertical="center"/>
      <protection/>
    </xf>
    <xf numFmtId="206" fontId="8" fillId="0" borderId="18" xfId="88" applyNumberFormat="1" applyFont="1" applyBorder="1" applyAlignment="1">
      <alignment horizontal="right" vertical="center"/>
      <protection/>
    </xf>
    <xf numFmtId="0" fontId="6" fillId="0" borderId="18" xfId="88" applyFont="1" applyBorder="1" applyAlignment="1">
      <alignment horizontal="left" vertical="center"/>
      <protection/>
    </xf>
    <xf numFmtId="0" fontId="6" fillId="0" borderId="18" xfId="88" applyFont="1" applyBorder="1" applyAlignment="1">
      <alignment vertical="center" wrapText="1"/>
      <protection/>
    </xf>
    <xf numFmtId="0" fontId="8" fillId="0" borderId="18" xfId="88" applyFont="1" applyBorder="1" applyAlignment="1">
      <alignment horizontal="left" vertical="center" wrapText="1"/>
      <protection/>
    </xf>
    <xf numFmtId="206" fontId="8" fillId="0" borderId="18" xfId="88" applyNumberFormat="1" applyFont="1" applyBorder="1" applyAlignment="1">
      <alignment horizontal="right" vertical="center" wrapText="1"/>
      <protection/>
    </xf>
    <xf numFmtId="0" fontId="6" fillId="0" borderId="20" xfId="88" applyFont="1" applyBorder="1" applyAlignment="1">
      <alignment vertical="center" wrapText="1"/>
      <protection/>
    </xf>
    <xf numFmtId="206" fontId="6" fillId="0" borderId="20" xfId="88" applyNumberFormat="1" applyFont="1" applyBorder="1" applyAlignment="1">
      <alignment vertical="center"/>
      <protection/>
    </xf>
    <xf numFmtId="0" fontId="14" fillId="0" borderId="0" xfId="85" applyFont="1" applyAlignment="1">
      <alignment horizontal="center"/>
      <protection/>
    </xf>
    <xf numFmtId="0" fontId="6" fillId="0" borderId="0" xfId="85" applyFont="1" applyAlignment="1">
      <alignment horizontal="center"/>
      <protection/>
    </xf>
    <xf numFmtId="0" fontId="6" fillId="0" borderId="0" xfId="85" applyFont="1" applyAlignment="1">
      <alignment horizontal="right"/>
      <protection/>
    </xf>
    <xf numFmtId="0" fontId="14" fillId="0" borderId="0" xfId="85" applyFont="1" applyAlignment="1">
      <alignment vertical="center"/>
      <protection/>
    </xf>
    <xf numFmtId="0" fontId="6" fillId="0" borderId="0" xfId="85" applyFont="1" applyAlignment="1">
      <alignment horizontal="right" wrapText="1"/>
      <protection/>
    </xf>
    <xf numFmtId="0" fontId="6" fillId="0" borderId="30" xfId="85" applyFont="1" applyBorder="1" applyAlignment="1">
      <alignment horizontal="center" vertical="center" wrapText="1"/>
      <protection/>
    </xf>
    <xf numFmtId="0" fontId="14" fillId="0" borderId="31" xfId="85" applyFont="1" applyBorder="1" applyAlignment="1">
      <alignment horizontal="center" vertical="center" wrapText="1"/>
      <protection/>
    </xf>
    <xf numFmtId="0" fontId="6" fillId="0" borderId="31" xfId="85" applyFont="1" applyBorder="1" applyAlignment="1">
      <alignment horizontal="center" vertical="center" wrapText="1"/>
      <protection/>
    </xf>
    <xf numFmtId="0" fontId="14" fillId="0" borderId="14" xfId="85" applyFont="1" applyBorder="1" applyAlignment="1">
      <alignment horizontal="center" vertical="center" wrapText="1"/>
      <protection/>
    </xf>
    <xf numFmtId="0" fontId="6" fillId="0" borderId="14" xfId="85" applyFont="1" applyBorder="1" applyAlignment="1">
      <alignment horizontal="center" vertical="center" wrapText="1"/>
      <protection/>
    </xf>
    <xf numFmtId="0" fontId="6" fillId="0" borderId="14" xfId="85" applyFont="1" applyBorder="1" applyAlignment="1">
      <alignment horizontal="center"/>
      <protection/>
    </xf>
    <xf numFmtId="0" fontId="6" fillId="37" borderId="14" xfId="85" applyFont="1" applyFill="1" applyBorder="1" applyAlignment="1">
      <alignment horizontal="center"/>
      <protection/>
    </xf>
    <xf numFmtId="0" fontId="6" fillId="37" borderId="14" xfId="85" applyFont="1" applyFill="1" applyBorder="1" applyAlignment="1">
      <alignment horizontal="center" vertical="center"/>
      <protection/>
    </xf>
    <xf numFmtId="0" fontId="6" fillId="37" borderId="14" xfId="85" applyFont="1" applyFill="1" applyBorder="1" applyAlignment="1">
      <alignment horizontal="left" wrapText="1"/>
      <protection/>
    </xf>
    <xf numFmtId="0" fontId="6" fillId="0" borderId="14" xfId="85" applyFont="1" applyBorder="1" applyAlignment="1">
      <alignment horizontal="left"/>
      <protection/>
    </xf>
    <xf numFmtId="0" fontId="14" fillId="0" borderId="14" xfId="85" applyFont="1" applyBorder="1" applyAlignment="1">
      <alignment horizontal="center" vertical="center"/>
      <protection/>
    </xf>
    <xf numFmtId="0" fontId="6" fillId="0" borderId="29" xfId="85" applyFont="1" applyBorder="1" applyAlignment="1">
      <alignment horizontal="center" vertical="center"/>
      <protection/>
    </xf>
    <xf numFmtId="0" fontId="6" fillId="0" borderId="27" xfId="85" applyFont="1" applyBorder="1" applyAlignment="1">
      <alignment vertical="center" wrapText="1"/>
      <protection/>
    </xf>
    <xf numFmtId="0" fontId="14" fillId="0" borderId="27" xfId="85" applyFont="1" applyBorder="1" applyAlignment="1">
      <alignment horizontal="center" vertical="center"/>
      <protection/>
    </xf>
    <xf numFmtId="0" fontId="6" fillId="0" borderId="19" xfId="85" applyFont="1" applyBorder="1" applyAlignment="1">
      <alignment horizontal="center" vertical="center"/>
      <protection/>
    </xf>
    <xf numFmtId="0" fontId="6" fillId="0" borderId="14" xfId="85" applyFont="1" applyBorder="1" applyAlignment="1">
      <alignment horizontal="left" vertical="center"/>
      <protection/>
    </xf>
    <xf numFmtId="0" fontId="6" fillId="0" borderId="14" xfId="85" applyFont="1" applyBorder="1" applyAlignment="1">
      <alignment horizontal="center" vertical="center"/>
      <protection/>
    </xf>
    <xf numFmtId="0" fontId="6" fillId="0" borderId="27" xfId="85" applyFont="1" applyBorder="1" applyAlignment="1">
      <alignment horizontal="left" vertical="center" wrapText="1"/>
      <protection/>
    </xf>
    <xf numFmtId="0" fontId="14" fillId="0" borderId="16" xfId="85" applyFont="1" applyBorder="1" applyAlignment="1">
      <alignment horizontal="center" vertical="center"/>
      <protection/>
    </xf>
    <xf numFmtId="0" fontId="6" fillId="0" borderId="17" xfId="85" applyFont="1" applyBorder="1" applyAlignment="1">
      <alignment horizontal="center" vertical="center"/>
      <protection/>
    </xf>
    <xf numFmtId="0" fontId="6" fillId="0" borderId="14" xfId="85" applyFont="1" applyBorder="1" applyAlignment="1">
      <alignment horizontal="justify" vertical="top" wrapText="1"/>
      <protection/>
    </xf>
    <xf numFmtId="0" fontId="6" fillId="0" borderId="32" xfId="85" applyFont="1" applyBorder="1" applyAlignment="1">
      <alignment horizontal="center" vertical="center"/>
      <protection/>
    </xf>
    <xf numFmtId="0" fontId="6" fillId="0" borderId="15" xfId="85" applyFont="1" applyBorder="1" applyAlignment="1">
      <alignment vertical="top" wrapText="1"/>
      <protection/>
    </xf>
    <xf numFmtId="0" fontId="6" fillId="0" borderId="14" xfId="85" applyFont="1" applyBorder="1" applyAlignment="1">
      <alignment vertical="top" wrapText="1"/>
      <protection/>
    </xf>
    <xf numFmtId="0" fontId="6" fillId="0" borderId="16" xfId="85" applyFont="1" applyBorder="1" applyAlignment="1">
      <alignment horizontal="center" vertical="center"/>
      <protection/>
    </xf>
    <xf numFmtId="0" fontId="6" fillId="0" borderId="16" xfId="85" applyFont="1" applyBorder="1" applyAlignment="1">
      <alignment horizontal="left" vertical="center" wrapText="1"/>
      <protection/>
    </xf>
    <xf numFmtId="0" fontId="6" fillId="0" borderId="14" xfId="85" applyFont="1" applyBorder="1" applyAlignment="1">
      <alignment horizontal="left" vertical="center" wrapText="1"/>
      <protection/>
    </xf>
    <xf numFmtId="0" fontId="6" fillId="0" borderId="14" xfId="85" applyFont="1" applyBorder="1">
      <alignment/>
      <protection/>
    </xf>
    <xf numFmtId="0" fontId="6" fillId="37" borderId="21" xfId="85" applyFont="1" applyFill="1" applyBorder="1" applyAlignment="1">
      <alignment horizontal="center" vertical="center" wrapText="1"/>
      <protection/>
    </xf>
    <xf numFmtId="0" fontId="6" fillId="0" borderId="14" xfId="85" applyNumberFormat="1" applyFont="1" applyBorder="1" applyAlignment="1">
      <alignment vertical="top" wrapText="1"/>
      <protection/>
    </xf>
    <xf numFmtId="0" fontId="6" fillId="37" borderId="32" xfId="85" applyFont="1" applyFill="1" applyBorder="1" applyAlignment="1">
      <alignment horizontal="center" vertical="center" wrapText="1"/>
      <protection/>
    </xf>
    <xf numFmtId="0" fontId="6" fillId="0" borderId="14" xfId="85" applyFont="1" applyBorder="1" applyAlignment="1">
      <alignment wrapText="1"/>
      <protection/>
    </xf>
    <xf numFmtId="0" fontId="6" fillId="37" borderId="16" xfId="85" applyFont="1" applyFill="1" applyBorder="1" applyAlignment="1">
      <alignment horizontal="center" vertical="center"/>
      <protection/>
    </xf>
    <xf numFmtId="0" fontId="6" fillId="0" borderId="14" xfId="85" applyFont="1" applyBorder="1" applyAlignment="1">
      <alignment vertical="center" wrapText="1"/>
      <protection/>
    </xf>
    <xf numFmtId="0" fontId="6" fillId="0" borderId="16" xfId="85" applyFont="1" applyBorder="1" applyAlignment="1">
      <alignment vertical="center" wrapText="1"/>
      <protection/>
    </xf>
    <xf numFmtId="0" fontId="6" fillId="36" borderId="14" xfId="85" applyFont="1" applyFill="1" applyBorder="1" applyAlignment="1">
      <alignment vertical="center" wrapText="1"/>
      <protection/>
    </xf>
    <xf numFmtId="0" fontId="6" fillId="0" borderId="33" xfId="85" applyFont="1" applyBorder="1" applyAlignment="1">
      <alignment horizontal="justify" vertical="top" wrapText="1"/>
      <protection/>
    </xf>
    <xf numFmtId="0" fontId="6" fillId="0" borderId="16" xfId="85" applyFont="1" applyBorder="1" applyAlignment="1">
      <alignment horizontal="center" vertical="center" wrapText="1"/>
      <protection/>
    </xf>
    <xf numFmtId="0" fontId="6" fillId="0" borderId="16" xfId="85" applyFont="1" applyBorder="1" applyAlignment="1">
      <alignment horizontal="left" vertical="top" wrapText="1"/>
      <protection/>
    </xf>
    <xf numFmtId="0" fontId="14" fillId="0" borderId="15" xfId="85" applyFont="1" applyBorder="1" applyAlignment="1">
      <alignment horizontal="center" vertical="center"/>
      <protection/>
    </xf>
    <xf numFmtId="0" fontId="6" fillId="0" borderId="16" xfId="85" applyFont="1" applyFill="1" applyBorder="1" applyAlignment="1">
      <alignment horizontal="center" vertical="center" wrapText="1"/>
      <protection/>
    </xf>
    <xf numFmtId="0" fontId="6" fillId="0" borderId="16" xfId="85" applyFont="1" applyFill="1" applyBorder="1" applyAlignment="1">
      <alignment horizontal="left" vertical="center" wrapText="1"/>
      <protection/>
    </xf>
    <xf numFmtId="0" fontId="6" fillId="0" borderId="14" xfId="85" applyFont="1" applyFill="1" applyBorder="1" applyAlignment="1">
      <alignment horizontal="center" vertical="center" wrapText="1"/>
      <protection/>
    </xf>
    <xf numFmtId="0" fontId="6" fillId="0" borderId="14" xfId="85" applyFont="1" applyFill="1" applyBorder="1" applyAlignment="1">
      <alignment horizontal="left" vertical="center" wrapText="1"/>
      <protection/>
    </xf>
    <xf numFmtId="0" fontId="6" fillId="0" borderId="24" xfId="85" applyFont="1" applyFill="1" applyBorder="1" applyAlignment="1">
      <alignment horizontal="center" vertical="center" wrapText="1"/>
      <protection/>
    </xf>
    <xf numFmtId="0" fontId="6" fillId="0" borderId="15" xfId="85" applyFont="1" applyFill="1" applyBorder="1" applyAlignment="1">
      <alignment horizontal="left" vertical="center" wrapText="1"/>
      <protection/>
    </xf>
    <xf numFmtId="0" fontId="6" fillId="37" borderId="14" xfId="85" applyFont="1" applyFill="1" applyBorder="1" applyAlignment="1">
      <alignment horizontal="left" vertical="center" wrapText="1"/>
      <protection/>
    </xf>
    <xf numFmtId="0" fontId="6" fillId="37" borderId="16" xfId="85" applyFont="1" applyFill="1" applyBorder="1" applyAlignment="1">
      <alignment horizontal="left" vertical="center" wrapText="1"/>
      <protection/>
    </xf>
    <xf numFmtId="0" fontId="6" fillId="0" borderId="14" xfId="85" applyFont="1" applyFill="1" applyBorder="1" applyAlignment="1">
      <alignment horizontal="center" vertical="center"/>
      <protection/>
    </xf>
    <xf numFmtId="0" fontId="6" fillId="0" borderId="20" xfId="85" applyFont="1" applyFill="1" applyBorder="1" applyAlignment="1">
      <alignment horizontal="center" vertical="center"/>
      <protection/>
    </xf>
    <xf numFmtId="0" fontId="6" fillId="0" borderId="20" xfId="85" applyFont="1" applyFill="1" applyBorder="1" applyAlignment="1">
      <alignment horizontal="left" vertical="center" wrapText="1"/>
      <protection/>
    </xf>
    <xf numFmtId="0" fontId="14" fillId="0" borderId="34" xfId="85" applyFont="1" applyBorder="1" applyAlignment="1">
      <alignment horizontal="center" vertical="center"/>
      <protection/>
    </xf>
    <xf numFmtId="49" fontId="6" fillId="0" borderId="30" xfId="85" applyNumberFormat="1" applyFont="1" applyBorder="1" applyAlignment="1">
      <alignment horizontal="center" vertical="top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left" vertical="center" wrapText="1"/>
      <protection/>
    </xf>
    <xf numFmtId="0" fontId="17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horizontal="left" vertical="center" wrapText="1"/>
      <protection/>
    </xf>
    <xf numFmtId="0" fontId="6" fillId="0" borderId="37" xfId="0" applyNumberFormat="1" applyFont="1" applyFill="1" applyBorder="1" applyAlignment="1" applyProtection="1">
      <alignment vertical="center" wrapText="1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left" vertical="center" wrapText="1"/>
      <protection/>
    </xf>
    <xf numFmtId="0" fontId="40" fillId="0" borderId="14" xfId="83" applyFont="1" applyFill="1" applyBorder="1" applyAlignment="1">
      <alignment horizontal="center"/>
      <protection/>
    </xf>
    <xf numFmtId="0" fontId="41" fillId="0" borderId="14" xfId="83" applyFont="1" applyBorder="1" applyAlignment="1">
      <alignment horizontal="center"/>
      <protection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90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206" fontId="8" fillId="0" borderId="27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206" fontId="6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2"/>
    </xf>
    <xf numFmtId="206" fontId="6" fillId="0" borderId="19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 indent="2"/>
    </xf>
    <xf numFmtId="0" fontId="14" fillId="0" borderId="40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0" fontId="8" fillId="0" borderId="14" xfId="83" applyFont="1" applyBorder="1" applyAlignment="1">
      <alignment horizontal="center" wrapText="1"/>
      <protection/>
    </xf>
    <xf numFmtId="0" fontId="6" fillId="0" borderId="14" xfId="83" applyFont="1" applyBorder="1" applyAlignment="1">
      <alignment horizontal="center" wrapText="1"/>
      <protection/>
    </xf>
    <xf numFmtId="49" fontId="6" fillId="0" borderId="14" xfId="83" applyNumberFormat="1" applyFont="1" applyBorder="1" applyAlignment="1">
      <alignment horizontal="center" wrapText="1"/>
      <protection/>
    </xf>
    <xf numFmtId="0" fontId="6" fillId="0" borderId="14" xfId="83" applyFont="1" applyFill="1" applyBorder="1" applyAlignment="1">
      <alignment horizontal="center" wrapText="1"/>
      <protection/>
    </xf>
    <xf numFmtId="0" fontId="6" fillId="0" borderId="16" xfId="83" applyFont="1" applyFill="1" applyBorder="1" applyAlignment="1">
      <alignment horizontal="center" wrapText="1"/>
      <protection/>
    </xf>
    <xf numFmtId="186" fontId="8" fillId="0" borderId="14" xfId="0" applyNumberFormat="1" applyFont="1" applyBorder="1" applyAlignment="1">
      <alignment/>
    </xf>
    <xf numFmtId="49" fontId="86" fillId="0" borderId="16" xfId="0" applyNumberFormat="1" applyFont="1" applyBorder="1" applyAlignment="1">
      <alignment horizontal="justify" vertical="top" wrapText="1"/>
    </xf>
    <xf numFmtId="49" fontId="86" fillId="0" borderId="16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28" xfId="85" applyFont="1" applyBorder="1" applyAlignment="1">
      <alignment horizontal="center" vertical="center" wrapText="1"/>
      <protection/>
    </xf>
    <xf numFmtId="0" fontId="6" fillId="0" borderId="30" xfId="85" applyFont="1" applyBorder="1" applyAlignment="1">
      <alignment horizontal="center" vertical="center" wrapText="1"/>
      <protection/>
    </xf>
    <xf numFmtId="0" fontId="6" fillId="0" borderId="21" xfId="85" applyFont="1" applyBorder="1" applyAlignment="1">
      <alignment horizontal="center" vertical="center" wrapText="1"/>
      <protection/>
    </xf>
    <xf numFmtId="0" fontId="6" fillId="0" borderId="27" xfId="85" applyFont="1" applyBorder="1" applyAlignment="1">
      <alignment horizontal="center" vertical="center" wrapText="1"/>
      <protection/>
    </xf>
    <xf numFmtId="0" fontId="6" fillId="0" borderId="15" xfId="85" applyFont="1" applyBorder="1" applyAlignment="1">
      <alignment horizontal="center" vertical="center" wrapText="1"/>
      <protection/>
    </xf>
    <xf numFmtId="0" fontId="8" fillId="0" borderId="14" xfId="85" applyFont="1" applyBorder="1" applyAlignment="1">
      <alignment horizontal="center" vertical="center"/>
      <protection/>
    </xf>
    <xf numFmtId="0" fontId="6" fillId="0" borderId="34" xfId="85" applyNumberFormat="1" applyFont="1" applyFill="1" applyBorder="1" applyAlignment="1">
      <alignment horizontal="left" vertical="center" wrapText="1"/>
      <protection/>
    </xf>
    <xf numFmtId="0" fontId="14" fillId="0" borderId="0" xfId="85" applyNumberFormat="1" applyFont="1" applyFill="1" applyBorder="1" applyAlignment="1">
      <alignment horizontal="left" vertical="center" wrapText="1"/>
      <protection/>
    </xf>
    <xf numFmtId="0" fontId="6" fillId="0" borderId="0" xfId="84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3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22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04" fontId="6" fillId="0" borderId="17" xfId="0" applyNumberFormat="1" applyFont="1" applyFill="1" applyBorder="1" applyAlignment="1">
      <alignment horizontal="center" vertical="center"/>
    </xf>
    <xf numFmtId="204" fontId="6" fillId="0" borderId="0" xfId="0" applyNumberFormat="1" applyFont="1" applyFill="1" applyAlignment="1">
      <alignment horizontal="center" vertical="center"/>
    </xf>
    <xf numFmtId="0" fontId="7" fillId="0" borderId="0" xfId="83" applyFont="1" applyAlignment="1">
      <alignment horizontal="right"/>
      <protection/>
    </xf>
    <xf numFmtId="0" fontId="22" fillId="37" borderId="0" xfId="83" applyNumberFormat="1" applyFont="1" applyFill="1" applyBorder="1" applyAlignment="1">
      <alignment horizontal="right"/>
      <protection/>
    </xf>
    <xf numFmtId="49" fontId="6" fillId="37" borderId="14" xfId="83" applyNumberFormat="1" applyFont="1" applyFill="1" applyBorder="1" applyAlignment="1">
      <alignment horizontal="center" vertical="center" wrapText="1"/>
      <protection/>
    </xf>
    <xf numFmtId="49" fontId="6" fillId="37" borderId="27" xfId="83" applyNumberFormat="1" applyFont="1" applyFill="1" applyBorder="1" applyAlignment="1">
      <alignment horizontal="center" vertical="center" wrapText="1"/>
      <protection/>
    </xf>
    <xf numFmtId="49" fontId="6" fillId="37" borderId="15" xfId="83" applyNumberFormat="1" applyFont="1" applyFill="1" applyBorder="1" applyAlignment="1">
      <alignment horizontal="center" vertical="center" wrapText="1"/>
      <protection/>
    </xf>
    <xf numFmtId="0" fontId="6" fillId="37" borderId="27" xfId="83" applyNumberFormat="1" applyFont="1" applyFill="1" applyBorder="1" applyAlignment="1">
      <alignment horizontal="center" vertical="center" wrapText="1"/>
      <protection/>
    </xf>
    <xf numFmtId="0" fontId="6" fillId="37" borderId="15" xfId="83" applyNumberFormat="1" applyFont="1" applyFill="1" applyBorder="1" applyAlignment="1">
      <alignment horizontal="center" vertical="center" wrapText="1"/>
      <protection/>
    </xf>
    <xf numFmtId="49" fontId="22" fillId="37" borderId="0" xfId="83" applyNumberFormat="1" applyFont="1" applyFill="1" applyBorder="1" applyAlignment="1">
      <alignment horizontal="right"/>
      <protection/>
    </xf>
    <xf numFmtId="49" fontId="22" fillId="37" borderId="0" xfId="83" applyNumberFormat="1" applyFont="1" applyFill="1" applyBorder="1" applyAlignment="1">
      <alignment horizontal="right" vertical="center"/>
      <protection/>
    </xf>
    <xf numFmtId="0" fontId="9" fillId="37" borderId="0" xfId="83" applyNumberFormat="1" applyFont="1" applyFill="1" applyBorder="1" applyAlignment="1">
      <alignment horizontal="center"/>
      <protection/>
    </xf>
    <xf numFmtId="49" fontId="9" fillId="37" borderId="0" xfId="83" applyNumberFormat="1" applyFont="1" applyFill="1" applyBorder="1" applyAlignment="1">
      <alignment horizontal="center"/>
      <protection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171" fontId="6" fillId="36" borderId="27" xfId="100" applyFont="1" applyFill="1" applyBorder="1" applyAlignment="1">
      <alignment horizontal="center" vertical="center" wrapText="1"/>
    </xf>
    <xf numFmtId="171" fontId="6" fillId="36" borderId="15" xfId="100" applyFont="1" applyFill="1" applyBorder="1" applyAlignment="1">
      <alignment horizontal="center" vertical="center" wrapText="1"/>
    </xf>
    <xf numFmtId="0" fontId="8" fillId="0" borderId="0" xfId="87" applyFont="1" applyFill="1" applyAlignment="1">
      <alignment horizontal="center" vertical="center" wrapText="1"/>
      <protection/>
    </xf>
    <xf numFmtId="0" fontId="6" fillId="36" borderId="16" xfId="0" applyFont="1" applyFill="1" applyBorder="1" applyAlignment="1">
      <alignment horizontal="center" vertical="center" wrapText="1"/>
    </xf>
    <xf numFmtId="49" fontId="6" fillId="36" borderId="16" xfId="0" applyNumberFormat="1" applyFont="1" applyFill="1" applyBorder="1" applyAlignment="1">
      <alignment horizontal="center" vertical="center" wrapText="1"/>
    </xf>
    <xf numFmtId="171" fontId="6" fillId="36" borderId="16" xfId="100" applyFont="1" applyFill="1" applyBorder="1" applyAlignment="1">
      <alignment horizontal="center" vertical="center" wrapText="1"/>
    </xf>
    <xf numFmtId="0" fontId="8" fillId="0" borderId="0" xfId="88" applyFont="1" applyAlignment="1">
      <alignment horizontal="center" vertical="center" wrapText="1"/>
      <protection/>
    </xf>
    <xf numFmtId="0" fontId="6" fillId="0" borderId="14" xfId="86" applyFont="1" applyBorder="1" applyAlignment="1">
      <alignment horizontal="left" wrapText="1"/>
      <protection/>
    </xf>
    <xf numFmtId="0" fontId="6" fillId="0" borderId="30" xfId="86" applyFont="1" applyBorder="1" applyAlignment="1">
      <alignment horizontal="left" wrapText="1"/>
      <protection/>
    </xf>
    <xf numFmtId="0" fontId="8" fillId="0" borderId="0" xfId="86" applyFont="1" applyFill="1" applyAlignment="1">
      <alignment horizontal="center" wrapText="1"/>
      <protection/>
    </xf>
    <xf numFmtId="0" fontId="6" fillId="0" borderId="14" xfId="86" applyFont="1" applyBorder="1" applyAlignment="1">
      <alignment horizontal="center" vertical="center" wrapText="1"/>
      <protection/>
    </xf>
    <xf numFmtId="0" fontId="6" fillId="0" borderId="31" xfId="86" applyFont="1" applyBorder="1" applyAlignment="1">
      <alignment horizontal="center" vertical="center" wrapText="1"/>
      <protection/>
    </xf>
    <xf numFmtId="0" fontId="6" fillId="0" borderId="34" xfId="86" applyFont="1" applyBorder="1" applyAlignment="1">
      <alignment horizontal="center" vertical="center" wrapText="1"/>
      <protection/>
    </xf>
    <xf numFmtId="0" fontId="6" fillId="0" borderId="41" xfId="86" applyFont="1" applyBorder="1" applyAlignment="1">
      <alignment horizontal="center" vertical="center" wrapText="1"/>
      <protection/>
    </xf>
    <xf numFmtId="0" fontId="6" fillId="0" borderId="42" xfId="86" applyFont="1" applyBorder="1" applyAlignment="1">
      <alignment horizontal="center" vertical="center" wrapText="1"/>
      <protection/>
    </xf>
    <xf numFmtId="0" fontId="6" fillId="0" borderId="28" xfId="86" applyFont="1" applyBorder="1" applyAlignment="1">
      <alignment horizontal="center" vertical="center" wrapText="1"/>
      <protection/>
    </xf>
    <xf numFmtId="0" fontId="6" fillId="0" borderId="27" xfId="86" applyFont="1" applyBorder="1" applyAlignment="1">
      <alignment horizontal="center" vertical="center" wrapText="1"/>
      <protection/>
    </xf>
    <xf numFmtId="0" fontId="6" fillId="0" borderId="14" xfId="86" applyFont="1" applyBorder="1" applyAlignment="1">
      <alignment horizontal="center" wrapText="1"/>
      <protection/>
    </xf>
    <xf numFmtId="190" fontId="6" fillId="0" borderId="24" xfId="86" applyNumberFormat="1" applyFont="1" applyBorder="1" applyAlignment="1">
      <alignment horizontal="right" wrapText="1"/>
      <protection/>
    </xf>
    <xf numFmtId="190" fontId="8" fillId="0" borderId="14" xfId="86" applyNumberFormat="1" applyFont="1" applyBorder="1" applyAlignment="1">
      <alignment horizontal="right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2017\&#1080;&#1079;&#1084;.&#1085;&#1086;&#1103;&#1073;&#1088;&#1100;\&#1055;&#1088;&#1080;&#1083;%20&#1082;%20&#1056;&#1077;&#1096;%20&#8470;%20%20%20%20&#1086;&#1090;%2009.11.2017%20&#1042;&#1085;.&#1080;&#1079;&#1084;.%20&#1074;%20&#1041;&#1102;&#1076;&#1078;&#1077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 3.1"/>
      <sheetName val="прил.4"/>
      <sheetName val="прил.5"/>
    </sheetNames>
    <sheetDataSet>
      <sheetData sheetId="4">
        <row r="55">
          <cell r="H55">
            <v>20.5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6"/>
  <sheetViews>
    <sheetView zoomScaleSheetLayoutView="75" workbookViewId="0" topLeftCell="A4">
      <selection activeCell="C7" sqref="C7"/>
    </sheetView>
  </sheetViews>
  <sheetFormatPr defaultColWidth="9.00390625" defaultRowHeight="12.75" outlineLevelCol="1"/>
  <cols>
    <col min="1" max="1" width="8.375" style="119" customWidth="1"/>
    <col min="2" max="2" width="21.875" style="126" customWidth="1" outlineLevel="1"/>
    <col min="3" max="3" width="92.25390625" style="99" customWidth="1" outlineLevel="1"/>
    <col min="4" max="16384" width="9.125" style="99" customWidth="1"/>
  </cols>
  <sheetData>
    <row r="1" spans="1:3" ht="13.5" hidden="1">
      <c r="A1" s="96"/>
      <c r="B1" s="97"/>
      <c r="C1" s="98" t="s">
        <v>296</v>
      </c>
    </row>
    <row r="2" spans="1:3" ht="13.5" hidden="1">
      <c r="A2" s="96"/>
      <c r="B2" s="97"/>
      <c r="C2" s="98" t="s">
        <v>297</v>
      </c>
    </row>
    <row r="3" spans="1:3" ht="13.5" hidden="1">
      <c r="A3" s="96"/>
      <c r="B3" s="97"/>
      <c r="C3" s="98" t="s">
        <v>298</v>
      </c>
    </row>
    <row r="4" spans="1:3" ht="15">
      <c r="A4" s="271"/>
      <c r="B4" s="272"/>
      <c r="C4" s="273" t="s">
        <v>296</v>
      </c>
    </row>
    <row r="5" spans="1:3" ht="15">
      <c r="A5" s="271"/>
      <c r="B5" s="272"/>
      <c r="C5" s="273" t="s">
        <v>394</v>
      </c>
    </row>
    <row r="6" spans="1:3" ht="15">
      <c r="A6" s="271"/>
      <c r="B6" s="272"/>
      <c r="C6" s="273" t="s">
        <v>500</v>
      </c>
    </row>
    <row r="7" spans="1:4" ht="15">
      <c r="A7" s="271"/>
      <c r="B7" s="272"/>
      <c r="C7" s="273" t="s">
        <v>565</v>
      </c>
      <c r="D7" s="100"/>
    </row>
    <row r="8" spans="1:3" s="101" customFormat="1" ht="15" hidden="1">
      <c r="A8" s="274"/>
      <c r="B8" s="275"/>
      <c r="C8" s="275"/>
    </row>
    <row r="9" spans="1:3" s="101" customFormat="1" ht="14.25" customHeight="1" hidden="1">
      <c r="A9" s="274"/>
      <c r="B9" s="275"/>
      <c r="C9" s="275"/>
    </row>
    <row r="10" spans="1:3" s="101" customFormat="1" ht="15" hidden="1">
      <c r="A10" s="274"/>
      <c r="B10" s="275"/>
      <c r="C10" s="273"/>
    </row>
    <row r="11" spans="1:3" ht="37.5" customHeight="1">
      <c r="A11" s="374" t="s">
        <v>501</v>
      </c>
      <c r="B11" s="374"/>
      <c r="C11" s="374"/>
    </row>
    <row r="12" spans="1:3" ht="18" customHeight="1">
      <c r="A12" s="375" t="s">
        <v>105</v>
      </c>
      <c r="B12" s="376"/>
      <c r="C12" s="377" t="s">
        <v>299</v>
      </c>
    </row>
    <row r="13" spans="1:3" ht="51.75" customHeight="1">
      <c r="A13" s="277" t="s">
        <v>300</v>
      </c>
      <c r="B13" s="278" t="s">
        <v>301</v>
      </c>
      <c r="C13" s="378"/>
    </row>
    <row r="14" spans="1:3" ht="13.5" customHeight="1">
      <c r="A14" s="279">
        <v>1</v>
      </c>
      <c r="B14" s="280">
        <v>2</v>
      </c>
      <c r="C14" s="280">
        <v>3</v>
      </c>
    </row>
    <row r="15" spans="1:3" ht="15">
      <c r="A15" s="102">
        <v>100</v>
      </c>
      <c r="B15" s="281"/>
      <c r="C15" s="103" t="s">
        <v>302</v>
      </c>
    </row>
    <row r="16" spans="1:3" s="104" customFormat="1" ht="13.5" customHeight="1">
      <c r="A16" s="282">
        <v>100</v>
      </c>
      <c r="B16" s="283" t="s">
        <v>113</v>
      </c>
      <c r="C16" s="284" t="s">
        <v>114</v>
      </c>
    </row>
    <row r="17" spans="1:3" ht="13.5" customHeight="1">
      <c r="A17" s="105" t="s">
        <v>303</v>
      </c>
      <c r="B17" s="379" t="s">
        <v>304</v>
      </c>
      <c r="C17" s="379"/>
    </row>
    <row r="18" spans="1:3" ht="13.5" customHeight="1">
      <c r="A18" s="281">
        <v>182</v>
      </c>
      <c r="B18" s="281" t="s">
        <v>305</v>
      </c>
      <c r="C18" s="285" t="s">
        <v>306</v>
      </c>
    </row>
    <row r="19" spans="1:3" ht="45" customHeight="1">
      <c r="A19" s="281">
        <v>182</v>
      </c>
      <c r="B19" s="281" t="s">
        <v>193</v>
      </c>
      <c r="C19" s="39" t="s">
        <v>194</v>
      </c>
    </row>
    <row r="20" spans="1:3" ht="13.5" customHeight="1">
      <c r="A20" s="281">
        <v>182</v>
      </c>
      <c r="B20" s="281" t="s">
        <v>307</v>
      </c>
      <c r="C20" s="285" t="s">
        <v>308</v>
      </c>
    </row>
    <row r="21" spans="1:3" ht="13.5" customHeight="1">
      <c r="A21" s="281">
        <v>182</v>
      </c>
      <c r="B21" s="281" t="s">
        <v>119</v>
      </c>
      <c r="C21" s="285" t="s">
        <v>309</v>
      </c>
    </row>
    <row r="22" spans="1:3" ht="13.5" customHeight="1">
      <c r="A22" s="281">
        <v>182</v>
      </c>
      <c r="B22" s="281" t="s">
        <v>196</v>
      </c>
      <c r="C22" s="285" t="s">
        <v>310</v>
      </c>
    </row>
    <row r="23" spans="1:3" ht="13.5" customHeight="1">
      <c r="A23" s="281">
        <v>182</v>
      </c>
      <c r="B23" s="281" t="s">
        <v>311</v>
      </c>
      <c r="C23" s="285" t="s">
        <v>312</v>
      </c>
    </row>
    <row r="24" spans="1:3" ht="32.25" customHeight="1">
      <c r="A24" s="106">
        <v>931</v>
      </c>
      <c r="B24" s="227"/>
      <c r="C24" s="107" t="s">
        <v>313</v>
      </c>
    </row>
    <row r="25" spans="1:3" ht="45.75" customHeight="1">
      <c r="A25" s="286">
        <v>931</v>
      </c>
      <c r="B25" s="287" t="s">
        <v>205</v>
      </c>
      <c r="C25" s="288" t="s">
        <v>160</v>
      </c>
    </row>
    <row r="26" spans="1:3" ht="24.75" customHeight="1">
      <c r="A26" s="289">
        <v>931</v>
      </c>
      <c r="B26" s="290" t="s">
        <v>314</v>
      </c>
      <c r="C26" s="291" t="s">
        <v>315</v>
      </c>
    </row>
    <row r="27" spans="1:3" ht="36.75" customHeight="1">
      <c r="A27" s="286">
        <v>931</v>
      </c>
      <c r="B27" s="292" t="s">
        <v>316</v>
      </c>
      <c r="C27" s="293" t="s">
        <v>317</v>
      </c>
    </row>
    <row r="28" spans="1:4" ht="48.75" customHeight="1">
      <c r="A28" s="294">
        <v>931</v>
      </c>
      <c r="B28" s="295" t="s">
        <v>318</v>
      </c>
      <c r="C28" s="296" t="s">
        <v>319</v>
      </c>
      <c r="D28" s="108"/>
    </row>
    <row r="29" spans="1:4" ht="48.75" customHeight="1">
      <c r="A29" s="286">
        <v>931</v>
      </c>
      <c r="B29" s="276" t="s">
        <v>320</v>
      </c>
      <c r="C29" s="296" t="s">
        <v>321</v>
      </c>
      <c r="D29" s="108"/>
    </row>
    <row r="30" spans="1:3" ht="45" customHeight="1">
      <c r="A30" s="294">
        <v>931</v>
      </c>
      <c r="B30" s="297" t="s">
        <v>322</v>
      </c>
      <c r="C30" s="298" t="s">
        <v>323</v>
      </c>
    </row>
    <row r="31" spans="1:3" ht="60.75" customHeight="1">
      <c r="A31" s="286">
        <v>931</v>
      </c>
      <c r="B31" s="292" t="s">
        <v>324</v>
      </c>
      <c r="C31" s="299" t="s">
        <v>325</v>
      </c>
    </row>
    <row r="32" spans="1:3" ht="36.75" customHeight="1">
      <c r="A32" s="294">
        <v>931</v>
      </c>
      <c r="B32" s="300" t="s">
        <v>326</v>
      </c>
      <c r="C32" s="301" t="s">
        <v>327</v>
      </c>
    </row>
    <row r="33" spans="1:3" ht="48" customHeight="1">
      <c r="A33" s="286">
        <v>931</v>
      </c>
      <c r="B33" s="292" t="s">
        <v>328</v>
      </c>
      <c r="C33" s="299" t="s">
        <v>329</v>
      </c>
    </row>
    <row r="34" spans="1:3" ht="23.25" customHeight="1">
      <c r="A34" s="294">
        <v>931</v>
      </c>
      <c r="B34" s="300" t="s">
        <v>330</v>
      </c>
      <c r="C34" s="302" t="s">
        <v>331</v>
      </c>
    </row>
    <row r="35" spans="1:3" ht="21" customHeight="1">
      <c r="A35" s="286">
        <v>931</v>
      </c>
      <c r="B35" s="283" t="s">
        <v>332</v>
      </c>
      <c r="C35" s="303" t="s">
        <v>333</v>
      </c>
    </row>
    <row r="36" spans="1:3" ht="22.5" customHeight="1">
      <c r="A36" s="294">
        <v>931</v>
      </c>
      <c r="B36" s="300" t="s">
        <v>334</v>
      </c>
      <c r="C36" s="302" t="s">
        <v>335</v>
      </c>
    </row>
    <row r="37" spans="1:3" ht="59.25" customHeight="1">
      <c r="A37" s="286">
        <v>931</v>
      </c>
      <c r="B37" s="304" t="s">
        <v>336</v>
      </c>
      <c r="C37" s="305" t="s">
        <v>337</v>
      </c>
    </row>
    <row r="38" spans="1:3" ht="55.5" customHeight="1">
      <c r="A38" s="294">
        <v>931</v>
      </c>
      <c r="B38" s="306" t="s">
        <v>338</v>
      </c>
      <c r="C38" s="307" t="s">
        <v>339</v>
      </c>
    </row>
    <row r="39" spans="1:3" ht="62.25" customHeight="1">
      <c r="A39" s="286">
        <v>931</v>
      </c>
      <c r="B39" s="283" t="s">
        <v>340</v>
      </c>
      <c r="C39" s="299" t="s">
        <v>341</v>
      </c>
    </row>
    <row r="40" spans="1:3" ht="59.25" customHeight="1">
      <c r="A40" s="294">
        <v>931</v>
      </c>
      <c r="B40" s="308" t="s">
        <v>342</v>
      </c>
      <c r="C40" s="299" t="s">
        <v>343</v>
      </c>
    </row>
    <row r="41" spans="1:3" ht="36.75" customHeight="1">
      <c r="A41" s="286">
        <v>931</v>
      </c>
      <c r="B41" s="283" t="s">
        <v>344</v>
      </c>
      <c r="C41" s="309" t="s">
        <v>345</v>
      </c>
    </row>
    <row r="42" spans="1:3" ht="36.75" customHeight="1" thickBot="1">
      <c r="A42" s="294">
        <v>931</v>
      </c>
      <c r="B42" s="308" t="s">
        <v>346</v>
      </c>
      <c r="C42" s="310" t="s">
        <v>347</v>
      </c>
    </row>
    <row r="43" spans="1:3" s="104" customFormat="1" ht="36.75" customHeight="1" hidden="1" thickBot="1">
      <c r="A43" s="286">
        <v>931</v>
      </c>
      <c r="B43" s="283" t="s">
        <v>348</v>
      </c>
      <c r="C43" s="311" t="s">
        <v>136</v>
      </c>
    </row>
    <row r="44" spans="1:3" ht="31.5" customHeight="1">
      <c r="A44" s="286">
        <v>931</v>
      </c>
      <c r="B44" s="283" t="s">
        <v>349</v>
      </c>
      <c r="C44" s="312" t="s">
        <v>350</v>
      </c>
    </row>
    <row r="45" spans="1:3" ht="31.5" customHeight="1">
      <c r="A45" s="286">
        <v>931</v>
      </c>
      <c r="B45" s="283" t="s">
        <v>351</v>
      </c>
      <c r="C45" s="299" t="s">
        <v>352</v>
      </c>
    </row>
    <row r="46" spans="1:3" ht="30" customHeight="1">
      <c r="A46" s="294">
        <v>931</v>
      </c>
      <c r="B46" s="313" t="s">
        <v>353</v>
      </c>
      <c r="C46" s="302" t="s">
        <v>354</v>
      </c>
    </row>
    <row r="47" spans="1:3" ht="29.25" customHeight="1">
      <c r="A47" s="286">
        <v>931</v>
      </c>
      <c r="B47" s="280" t="s">
        <v>355</v>
      </c>
      <c r="C47" s="299" t="s">
        <v>356</v>
      </c>
    </row>
    <row r="48" spans="1:3" ht="30" customHeight="1">
      <c r="A48" s="294">
        <v>931</v>
      </c>
      <c r="B48" s="313" t="s">
        <v>357</v>
      </c>
      <c r="C48" s="314" t="s">
        <v>358</v>
      </c>
    </row>
    <row r="49" spans="1:3" ht="22.5" customHeight="1">
      <c r="A49" s="286">
        <v>931</v>
      </c>
      <c r="B49" s="283" t="s">
        <v>359</v>
      </c>
      <c r="C49" s="302" t="s">
        <v>360</v>
      </c>
    </row>
    <row r="50" spans="1:3" ht="18" customHeight="1">
      <c r="A50" s="315">
        <v>931</v>
      </c>
      <c r="B50" s="283" t="s">
        <v>361</v>
      </c>
      <c r="C50" s="302" t="s">
        <v>362</v>
      </c>
    </row>
    <row r="51" spans="1:3" ht="21.75" customHeight="1">
      <c r="A51" s="286">
        <v>931</v>
      </c>
      <c r="B51" s="316" t="s">
        <v>204</v>
      </c>
      <c r="C51" s="317" t="s">
        <v>363</v>
      </c>
    </row>
    <row r="52" spans="1:3" ht="30" customHeight="1">
      <c r="A52" s="286">
        <v>931</v>
      </c>
      <c r="B52" s="318" t="s">
        <v>364</v>
      </c>
      <c r="C52" s="319" t="s">
        <v>365</v>
      </c>
    </row>
    <row r="53" spans="1:3" ht="21.75" customHeight="1">
      <c r="A53" s="286">
        <v>931</v>
      </c>
      <c r="B53" s="320" t="s">
        <v>366</v>
      </c>
      <c r="C53" s="321" t="s">
        <v>367</v>
      </c>
    </row>
    <row r="54" spans="1:3" ht="24" customHeight="1">
      <c r="A54" s="292">
        <v>931</v>
      </c>
      <c r="B54" s="318" t="s">
        <v>368</v>
      </c>
      <c r="C54" s="319" t="s">
        <v>369</v>
      </c>
    </row>
    <row r="55" spans="1:3" ht="27.75" customHeight="1">
      <c r="A55" s="286">
        <v>931</v>
      </c>
      <c r="B55" s="318" t="s">
        <v>370</v>
      </c>
      <c r="C55" s="322" t="s">
        <v>371</v>
      </c>
    </row>
    <row r="56" spans="1:3" ht="30" customHeight="1">
      <c r="A56" s="294">
        <v>931</v>
      </c>
      <c r="B56" s="316" t="s">
        <v>203</v>
      </c>
      <c r="C56" s="323" t="s">
        <v>202</v>
      </c>
    </row>
    <row r="57" spans="1:3" ht="29.25" customHeight="1">
      <c r="A57" s="286">
        <v>931</v>
      </c>
      <c r="B57" s="318" t="s">
        <v>201</v>
      </c>
      <c r="C57" s="322" t="s">
        <v>200</v>
      </c>
    </row>
    <row r="58" spans="1:3" ht="21.75" customHeight="1">
      <c r="A58" s="294">
        <v>931</v>
      </c>
      <c r="B58" s="316" t="s">
        <v>372</v>
      </c>
      <c r="C58" s="317" t="s">
        <v>373</v>
      </c>
    </row>
    <row r="59" spans="1:3" ht="21.75" customHeight="1">
      <c r="A59" s="286">
        <v>931</v>
      </c>
      <c r="B59" s="324" t="s">
        <v>374</v>
      </c>
      <c r="C59" s="319" t="s">
        <v>375</v>
      </c>
    </row>
    <row r="60" spans="1:3" ht="16.5" customHeight="1">
      <c r="A60" s="286">
        <v>931</v>
      </c>
      <c r="B60" s="325" t="s">
        <v>376</v>
      </c>
      <c r="C60" s="321" t="s">
        <v>377</v>
      </c>
    </row>
    <row r="61" spans="1:3" ht="61.5" customHeight="1">
      <c r="A61" s="286">
        <v>931</v>
      </c>
      <c r="B61" s="325" t="s">
        <v>378</v>
      </c>
      <c r="C61" s="326" t="s">
        <v>379</v>
      </c>
    </row>
    <row r="62" spans="1:3" ht="28.5" customHeight="1">
      <c r="A62" s="327">
        <v>931</v>
      </c>
      <c r="B62" s="328" t="s">
        <v>380</v>
      </c>
      <c r="C62" s="307" t="s">
        <v>381</v>
      </c>
    </row>
    <row r="63" spans="1:3" ht="30.75" customHeight="1">
      <c r="A63" s="380" t="s">
        <v>382</v>
      </c>
      <c r="B63" s="380"/>
      <c r="C63" s="380"/>
    </row>
    <row r="64" spans="1:3" ht="22.5" customHeight="1">
      <c r="A64" s="381" t="s">
        <v>383</v>
      </c>
      <c r="B64" s="381"/>
      <c r="C64" s="381"/>
    </row>
    <row r="65" spans="1:3" ht="13.5">
      <c r="A65" s="109"/>
      <c r="B65" s="110"/>
      <c r="C65" s="111"/>
    </row>
    <row r="66" spans="1:3" ht="13.5">
      <c r="A66" s="109"/>
      <c r="B66" s="112"/>
      <c r="C66" s="113"/>
    </row>
    <row r="67" spans="1:3" ht="13.5">
      <c r="A67" s="109"/>
      <c r="B67" s="112"/>
      <c r="C67" s="113"/>
    </row>
    <row r="68" spans="1:3" ht="13.5">
      <c r="A68" s="109"/>
      <c r="B68" s="112"/>
      <c r="C68" s="113"/>
    </row>
    <row r="69" spans="1:3" ht="30" customHeight="1">
      <c r="A69" s="109"/>
      <c r="B69" s="112"/>
      <c r="C69" s="114"/>
    </row>
    <row r="70" spans="1:3" ht="13.5">
      <c r="A70" s="109"/>
      <c r="B70" s="112"/>
      <c r="C70" s="113"/>
    </row>
    <row r="71" spans="1:3" ht="13.5">
      <c r="A71" s="109"/>
      <c r="B71" s="112"/>
      <c r="C71" s="113"/>
    </row>
    <row r="72" spans="1:3" ht="13.5">
      <c r="A72" s="109"/>
      <c r="B72" s="112"/>
      <c r="C72" s="113"/>
    </row>
    <row r="73" spans="1:3" ht="13.5">
      <c r="A73" s="109"/>
      <c r="B73" s="112"/>
      <c r="C73" s="113"/>
    </row>
    <row r="74" spans="1:3" ht="13.5">
      <c r="A74" s="109"/>
      <c r="B74" s="112"/>
      <c r="C74" s="113"/>
    </row>
    <row r="75" spans="1:3" ht="13.5">
      <c r="A75" s="109"/>
      <c r="B75" s="112"/>
      <c r="C75" s="113"/>
    </row>
    <row r="76" spans="1:3" ht="13.5">
      <c r="A76" s="109"/>
      <c r="B76" s="112"/>
      <c r="C76" s="113"/>
    </row>
    <row r="77" spans="1:3" ht="13.5">
      <c r="A77" s="109"/>
      <c r="B77" s="112"/>
      <c r="C77" s="113"/>
    </row>
    <row r="78" spans="1:3" ht="13.5">
      <c r="A78" s="109"/>
      <c r="B78" s="112"/>
      <c r="C78" s="113"/>
    </row>
    <row r="79" spans="1:3" ht="13.5">
      <c r="A79" s="109"/>
      <c r="B79" s="112"/>
      <c r="C79" s="113"/>
    </row>
    <row r="80" spans="1:3" ht="15.75">
      <c r="A80" s="109"/>
      <c r="B80" s="115"/>
      <c r="C80" s="116"/>
    </row>
    <row r="81" spans="1:3" ht="15.75">
      <c r="A81" s="109"/>
      <c r="B81" s="117"/>
      <c r="C81" s="118"/>
    </row>
    <row r="82" spans="1:3" ht="15.75">
      <c r="A82" s="109"/>
      <c r="B82" s="117"/>
      <c r="C82" s="118"/>
    </row>
    <row r="83" spans="2:3" ht="15.75">
      <c r="B83" s="117"/>
      <c r="C83" s="118"/>
    </row>
    <row r="84" spans="2:3" ht="15.75">
      <c r="B84" s="117"/>
      <c r="C84" s="118"/>
    </row>
    <row r="85" spans="2:3" ht="15.75">
      <c r="B85" s="117"/>
      <c r="C85" s="118"/>
    </row>
    <row r="86" spans="2:3" ht="15.75">
      <c r="B86" s="117"/>
      <c r="C86" s="118"/>
    </row>
    <row r="87" spans="2:3" ht="15.75">
      <c r="B87" s="117"/>
      <c r="C87" s="118"/>
    </row>
    <row r="88" spans="2:3" ht="15.75">
      <c r="B88" s="117"/>
      <c r="C88" s="118"/>
    </row>
    <row r="89" spans="2:3" ht="15.75">
      <c r="B89" s="120"/>
      <c r="C89" s="121"/>
    </row>
    <row r="90" spans="2:3" ht="15.75">
      <c r="B90" s="120"/>
      <c r="C90" s="122"/>
    </row>
    <row r="91" spans="2:3" ht="15.75">
      <c r="B91" s="117"/>
      <c r="C91" s="123"/>
    </row>
    <row r="92" spans="2:3" ht="15.75">
      <c r="B92" s="117"/>
      <c r="C92" s="123"/>
    </row>
    <row r="93" spans="2:3" ht="15.75">
      <c r="B93" s="117"/>
      <c r="C93" s="123"/>
    </row>
    <row r="94" spans="2:3" ht="15.75">
      <c r="B94" s="117"/>
      <c r="C94" s="123"/>
    </row>
    <row r="95" spans="2:3" ht="15.75">
      <c r="B95" s="117"/>
      <c r="C95" s="123"/>
    </row>
    <row r="96" spans="2:3" ht="15.75">
      <c r="B96" s="117"/>
      <c r="C96" s="123"/>
    </row>
    <row r="97" spans="2:3" ht="15.75">
      <c r="B97" s="117"/>
      <c r="C97" s="115"/>
    </row>
    <row r="98" spans="2:3" ht="15.75">
      <c r="B98" s="117"/>
      <c r="C98" s="123"/>
    </row>
    <row r="99" spans="2:3" ht="15.75">
      <c r="B99" s="117"/>
      <c r="C99" s="123"/>
    </row>
    <row r="100" spans="2:3" ht="15.75">
      <c r="B100" s="117"/>
      <c r="C100" s="123"/>
    </row>
    <row r="101" spans="2:3" ht="15.75">
      <c r="B101" s="117"/>
      <c r="C101" s="123"/>
    </row>
    <row r="102" spans="2:3" ht="13.5">
      <c r="B102" s="124"/>
      <c r="C102" s="125"/>
    </row>
    <row r="103" spans="2:3" ht="13.5">
      <c r="B103" s="124"/>
      <c r="C103" s="125"/>
    </row>
    <row r="104" spans="2:3" ht="13.5">
      <c r="B104" s="124"/>
      <c r="C104" s="125"/>
    </row>
    <row r="105" spans="2:3" ht="13.5">
      <c r="B105" s="124"/>
      <c r="C105" s="125"/>
    </row>
    <row r="106" spans="2:3" ht="13.5">
      <c r="B106" s="124"/>
      <c r="C106" s="125"/>
    </row>
    <row r="107" spans="2:3" ht="13.5">
      <c r="B107" s="124"/>
      <c r="C107" s="125"/>
    </row>
    <row r="108" spans="2:3" ht="13.5">
      <c r="B108" s="124"/>
      <c r="C108" s="125"/>
    </row>
    <row r="109" spans="2:3" ht="13.5">
      <c r="B109" s="124"/>
      <c r="C109" s="125"/>
    </row>
    <row r="110" spans="2:3" ht="13.5">
      <c r="B110" s="124"/>
      <c r="C110" s="125"/>
    </row>
    <row r="111" spans="2:3" ht="13.5">
      <c r="B111" s="124"/>
      <c r="C111" s="125"/>
    </row>
    <row r="112" spans="2:3" ht="13.5">
      <c r="B112" s="124"/>
      <c r="C112" s="125"/>
    </row>
    <row r="113" spans="2:3" ht="13.5">
      <c r="B113" s="124"/>
      <c r="C113" s="125"/>
    </row>
    <row r="114" spans="2:3" ht="13.5">
      <c r="B114" s="124"/>
      <c r="C114" s="125"/>
    </row>
    <row r="115" spans="2:3" ht="13.5">
      <c r="B115" s="124"/>
      <c r="C115" s="125"/>
    </row>
    <row r="116" spans="2:3" ht="13.5">
      <c r="B116" s="124"/>
      <c r="C116" s="125"/>
    </row>
    <row r="117" spans="2:3" ht="13.5">
      <c r="B117" s="124"/>
      <c r="C117" s="125"/>
    </row>
    <row r="118" spans="2:3" ht="13.5">
      <c r="B118" s="124"/>
      <c r="C118" s="125"/>
    </row>
    <row r="119" spans="2:3" ht="13.5">
      <c r="B119" s="124"/>
      <c r="C119" s="125"/>
    </row>
    <row r="120" spans="2:3" ht="13.5">
      <c r="B120" s="124"/>
      <c r="C120" s="125"/>
    </row>
    <row r="121" spans="2:3" ht="13.5">
      <c r="B121" s="124"/>
      <c r="C121" s="125"/>
    </row>
    <row r="122" spans="2:3" ht="13.5">
      <c r="B122" s="124"/>
      <c r="C122" s="125"/>
    </row>
    <row r="123" spans="2:3" ht="13.5">
      <c r="B123" s="124"/>
      <c r="C123" s="125"/>
    </row>
    <row r="124" spans="2:3" ht="13.5">
      <c r="B124" s="124"/>
      <c r="C124" s="125"/>
    </row>
    <row r="125" spans="2:3" ht="13.5">
      <c r="B125" s="124"/>
      <c r="C125" s="125"/>
    </row>
    <row r="126" spans="2:3" ht="13.5">
      <c r="B126" s="124"/>
      <c r="C126" s="125"/>
    </row>
    <row r="127" spans="2:3" ht="13.5">
      <c r="B127" s="124"/>
      <c r="C127" s="125"/>
    </row>
    <row r="128" spans="2:3" ht="13.5">
      <c r="B128" s="124"/>
      <c r="C128" s="125"/>
    </row>
    <row r="129" spans="2:3" ht="13.5">
      <c r="B129" s="124"/>
      <c r="C129" s="125"/>
    </row>
    <row r="130" spans="2:3" ht="13.5">
      <c r="B130" s="124"/>
      <c r="C130" s="125"/>
    </row>
    <row r="131" spans="2:3" ht="13.5">
      <c r="B131" s="124"/>
      <c r="C131" s="125"/>
    </row>
    <row r="132" spans="2:3" ht="13.5">
      <c r="B132" s="124"/>
      <c r="C132" s="125"/>
    </row>
    <row r="133" spans="2:3" ht="13.5">
      <c r="B133" s="124"/>
      <c r="C133" s="125"/>
    </row>
    <row r="134" spans="2:3" ht="13.5">
      <c r="B134" s="124"/>
      <c r="C134" s="125"/>
    </row>
    <row r="135" spans="2:3" ht="13.5">
      <c r="B135" s="124"/>
      <c r="C135" s="125"/>
    </row>
    <row r="136" spans="2:3" ht="13.5">
      <c r="B136" s="124"/>
      <c r="C136" s="125"/>
    </row>
    <row r="137" spans="2:3" ht="13.5">
      <c r="B137" s="124"/>
      <c r="C137" s="125"/>
    </row>
    <row r="138" spans="2:3" ht="13.5">
      <c r="B138" s="124"/>
      <c r="C138" s="125"/>
    </row>
    <row r="139" spans="2:3" ht="13.5">
      <c r="B139" s="124"/>
      <c r="C139" s="125"/>
    </row>
    <row r="140" spans="2:3" ht="13.5">
      <c r="B140" s="124"/>
      <c r="C140" s="125"/>
    </row>
    <row r="141" spans="2:3" ht="13.5">
      <c r="B141" s="124"/>
      <c r="C141" s="125"/>
    </row>
    <row r="142" spans="2:3" ht="13.5">
      <c r="B142" s="124"/>
      <c r="C142" s="125"/>
    </row>
    <row r="143" spans="2:3" ht="13.5">
      <c r="B143" s="124"/>
      <c r="C143" s="125"/>
    </row>
    <row r="144" spans="2:3" ht="13.5">
      <c r="B144" s="124"/>
      <c r="C144" s="125"/>
    </row>
    <row r="145" spans="2:3" ht="13.5">
      <c r="B145" s="124"/>
      <c r="C145" s="125"/>
    </row>
    <row r="146" spans="2:3" ht="13.5">
      <c r="B146" s="124"/>
      <c r="C146" s="125"/>
    </row>
    <row r="147" spans="2:3" ht="13.5">
      <c r="B147" s="124"/>
      <c r="C147" s="125"/>
    </row>
    <row r="148" spans="2:3" ht="13.5">
      <c r="B148" s="124"/>
      <c r="C148" s="125"/>
    </row>
    <row r="149" spans="2:3" ht="13.5">
      <c r="B149" s="124"/>
      <c r="C149" s="125"/>
    </row>
    <row r="150" spans="2:3" ht="13.5">
      <c r="B150" s="124"/>
      <c r="C150" s="125"/>
    </row>
    <row r="151" spans="2:3" ht="13.5">
      <c r="B151" s="124"/>
      <c r="C151" s="125"/>
    </row>
    <row r="152" spans="2:3" ht="13.5">
      <c r="B152" s="124"/>
      <c r="C152" s="125"/>
    </row>
    <row r="153" spans="2:3" ht="13.5">
      <c r="B153" s="124"/>
      <c r="C153" s="125"/>
    </row>
    <row r="154" spans="2:3" ht="13.5">
      <c r="B154" s="124"/>
      <c r="C154" s="125"/>
    </row>
    <row r="155" spans="2:3" ht="13.5">
      <c r="B155" s="124"/>
      <c r="C155" s="125"/>
    </row>
    <row r="156" spans="2:3" ht="13.5">
      <c r="B156" s="124"/>
      <c r="C156" s="125"/>
    </row>
  </sheetData>
  <sheetProtection/>
  <mergeCells count="6">
    <mergeCell ref="A11:C11"/>
    <mergeCell ref="A12:B12"/>
    <mergeCell ref="C12:C13"/>
    <mergeCell ref="B17:C17"/>
    <mergeCell ref="A63:C63"/>
    <mergeCell ref="A64:C64"/>
  </mergeCells>
  <printOptions/>
  <pageMargins left="0.6692913385826772" right="0.58" top="0.5905511811023623" bottom="0.5905511811023623" header="0.31496062992125984" footer="0.31496062992125984"/>
  <pageSetup horizontalDpi="600" verticalDpi="600" orientation="portrait" paperSize="9" scale="73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view="pageBreakPreview" zoomScale="90" zoomScaleSheetLayoutView="90" zoomScalePageLayoutView="0" workbookViewId="0" topLeftCell="A1">
      <selection activeCell="C6" sqref="C6"/>
    </sheetView>
  </sheetViews>
  <sheetFormatPr defaultColWidth="9.00390625" defaultRowHeight="12.75"/>
  <cols>
    <col min="1" max="1" width="65.375" style="171" customWidth="1"/>
    <col min="2" max="2" width="21.375" style="171" customWidth="1"/>
    <col min="3" max="3" width="18.25390625" style="171" customWidth="1"/>
    <col min="4" max="4" width="20.125" style="171" customWidth="1"/>
    <col min="5" max="16384" width="9.125" style="171" customWidth="1"/>
  </cols>
  <sheetData>
    <row r="1" spans="1:7" s="163" customFormat="1" ht="15.75">
      <c r="A1" s="389" t="s">
        <v>572</v>
      </c>
      <c r="B1" s="389"/>
      <c r="C1" s="389"/>
      <c r="D1" s="389"/>
      <c r="E1" s="3"/>
      <c r="F1" s="3"/>
      <c r="G1" s="3"/>
    </row>
    <row r="2" spans="1:7" s="163" customFormat="1" ht="15.75">
      <c r="A2" s="389" t="s">
        <v>197</v>
      </c>
      <c r="B2" s="389"/>
      <c r="C2" s="389"/>
      <c r="D2" s="389"/>
      <c r="E2" s="3"/>
      <c r="F2" s="3"/>
      <c r="G2" s="3"/>
    </row>
    <row r="3" spans="1:7" s="163" customFormat="1" ht="15.75">
      <c r="A3" s="389" t="s">
        <v>491</v>
      </c>
      <c r="B3" s="389"/>
      <c r="C3" s="389"/>
      <c r="D3" s="389"/>
      <c r="E3" s="3"/>
      <c r="F3" s="3"/>
      <c r="G3" s="3"/>
    </row>
    <row r="4" spans="1:7" s="163" customFormat="1" ht="15.75">
      <c r="A4" s="389" t="s">
        <v>566</v>
      </c>
      <c r="B4" s="389"/>
      <c r="C4" s="389"/>
      <c r="D4" s="389"/>
      <c r="E4" s="3"/>
      <c r="G4" s="3"/>
    </row>
    <row r="5" spans="1:4" s="163" customFormat="1" ht="15.75">
      <c r="A5" s="164"/>
      <c r="B5" s="165"/>
      <c r="C5" s="166"/>
      <c r="D5" s="166"/>
    </row>
    <row r="6" s="163" customFormat="1" ht="15.75"/>
    <row r="7" s="163" customFormat="1" ht="21" customHeight="1"/>
    <row r="8" spans="1:4" s="163" customFormat="1" ht="42.75" customHeight="1">
      <c r="A8" s="420" t="s">
        <v>486</v>
      </c>
      <c r="B8" s="420"/>
      <c r="C8" s="420"/>
      <c r="D8" s="420"/>
    </row>
    <row r="9" spans="1:4" s="163" customFormat="1" ht="33" customHeight="1">
      <c r="A9" s="255"/>
      <c r="B9" s="255"/>
      <c r="C9" s="255"/>
      <c r="D9" s="256" t="s">
        <v>225</v>
      </c>
    </row>
    <row r="10" spans="1:4" s="167" customFormat="1" ht="15">
      <c r="A10" s="257" t="s">
        <v>453</v>
      </c>
      <c r="B10" s="247" t="s">
        <v>454</v>
      </c>
      <c r="C10" s="247" t="s">
        <v>455</v>
      </c>
      <c r="D10" s="247" t="s">
        <v>487</v>
      </c>
    </row>
    <row r="11" spans="1:4" s="168" customFormat="1" ht="15">
      <c r="A11" s="258">
        <v>1</v>
      </c>
      <c r="B11" s="253">
        <v>2</v>
      </c>
      <c r="C11" s="253">
        <v>3</v>
      </c>
      <c r="D11" s="253">
        <v>4</v>
      </c>
    </row>
    <row r="12" spans="1:4" s="169" customFormat="1" ht="15.75">
      <c r="A12" s="259" t="s">
        <v>456</v>
      </c>
      <c r="B12" s="260">
        <f>B14+B18+B21+B24</f>
        <v>0</v>
      </c>
      <c r="C12" s="260">
        <f>C14+C18+C21+C24</f>
        <v>0</v>
      </c>
      <c r="D12" s="260">
        <f>D14+D18+D21+D24</f>
        <v>0</v>
      </c>
    </row>
    <row r="13" spans="1:4" s="169" customFormat="1" ht="15.75" hidden="1">
      <c r="A13" s="261"/>
      <c r="B13" s="262"/>
      <c r="C13" s="262"/>
      <c r="D13" s="262"/>
    </row>
    <row r="14" spans="1:4" s="169" customFormat="1" ht="15.75">
      <c r="A14" s="263" t="s">
        <v>457</v>
      </c>
      <c r="B14" s="264">
        <v>0</v>
      </c>
      <c r="C14" s="264">
        <v>0</v>
      </c>
      <c r="D14" s="264">
        <v>0</v>
      </c>
    </row>
    <row r="15" spans="1:4" s="169" customFormat="1" ht="15.75">
      <c r="A15" s="265" t="s">
        <v>458</v>
      </c>
      <c r="B15" s="262">
        <v>0</v>
      </c>
      <c r="C15" s="262">
        <v>0</v>
      </c>
      <c r="D15" s="262">
        <v>0</v>
      </c>
    </row>
    <row r="16" spans="1:4" s="169" customFormat="1" ht="15.75">
      <c r="A16" s="266" t="s">
        <v>459</v>
      </c>
      <c r="B16" s="262">
        <v>0</v>
      </c>
      <c r="C16" s="262">
        <v>0</v>
      </c>
      <c r="D16" s="262">
        <v>0</v>
      </c>
    </row>
    <row r="17" spans="1:4" s="169" customFormat="1" ht="15.75">
      <c r="A17" s="265" t="s">
        <v>460</v>
      </c>
      <c r="B17" s="262">
        <v>0</v>
      </c>
      <c r="C17" s="262">
        <v>0</v>
      </c>
      <c r="D17" s="262">
        <v>0</v>
      </c>
    </row>
    <row r="18" spans="1:4" s="169" customFormat="1" ht="28.5">
      <c r="A18" s="267" t="s">
        <v>461</v>
      </c>
      <c r="B18" s="268">
        <v>0</v>
      </c>
      <c r="C18" s="268">
        <v>0</v>
      </c>
      <c r="D18" s="268">
        <v>0</v>
      </c>
    </row>
    <row r="19" spans="1:4" s="169" customFormat="1" ht="15.75">
      <c r="A19" s="265" t="s">
        <v>462</v>
      </c>
      <c r="B19" s="262">
        <v>0</v>
      </c>
      <c r="C19" s="262">
        <v>0</v>
      </c>
      <c r="D19" s="262">
        <v>0</v>
      </c>
    </row>
    <row r="20" spans="1:4" s="169" customFormat="1" ht="15.75">
      <c r="A20" s="265" t="s">
        <v>463</v>
      </c>
      <c r="B20" s="262">
        <v>0</v>
      </c>
      <c r="C20" s="262">
        <v>0</v>
      </c>
      <c r="D20" s="262">
        <v>0</v>
      </c>
    </row>
    <row r="21" spans="1:4" s="169" customFormat="1" ht="15.75">
      <c r="A21" s="267" t="s">
        <v>464</v>
      </c>
      <c r="B21" s="264">
        <f>B22+B23</f>
        <v>0</v>
      </c>
      <c r="C21" s="264">
        <f>C22+C23</f>
        <v>0</v>
      </c>
      <c r="D21" s="264">
        <f>D22+D23</f>
        <v>0</v>
      </c>
    </row>
    <row r="22" spans="1:4" s="169" customFormat="1" ht="15.75">
      <c r="A22" s="265" t="s">
        <v>458</v>
      </c>
      <c r="B22" s="262">
        <v>0</v>
      </c>
      <c r="C22" s="262">
        <v>0</v>
      </c>
      <c r="D22" s="262">
        <v>0</v>
      </c>
    </row>
    <row r="23" spans="1:4" s="169" customFormat="1" ht="15.75">
      <c r="A23" s="266" t="s">
        <v>459</v>
      </c>
      <c r="B23" s="262">
        <v>0</v>
      </c>
      <c r="C23" s="262">
        <v>0</v>
      </c>
      <c r="D23" s="262">
        <v>0</v>
      </c>
    </row>
    <row r="24" spans="1:4" s="169" customFormat="1" ht="15.75">
      <c r="A24" s="263" t="s">
        <v>465</v>
      </c>
      <c r="B24" s="264">
        <v>0</v>
      </c>
      <c r="C24" s="264">
        <v>0</v>
      </c>
      <c r="D24" s="264">
        <v>0</v>
      </c>
    </row>
    <row r="25" spans="1:4" s="169" customFormat="1" ht="15.75">
      <c r="A25" s="265" t="s">
        <v>458</v>
      </c>
      <c r="B25" s="262">
        <v>0</v>
      </c>
      <c r="C25" s="262">
        <v>0</v>
      </c>
      <c r="D25" s="262">
        <v>0</v>
      </c>
    </row>
    <row r="26" spans="1:4" s="169" customFormat="1" ht="15.75">
      <c r="A26" s="269" t="s">
        <v>459</v>
      </c>
      <c r="B26" s="270">
        <v>0</v>
      </c>
      <c r="C26" s="270">
        <v>0</v>
      </c>
      <c r="D26" s="270">
        <v>0</v>
      </c>
    </row>
    <row r="27" s="163" customFormat="1" ht="15.75">
      <c r="B27" s="170"/>
    </row>
  </sheetData>
  <sheetProtection/>
  <mergeCells count="5">
    <mergeCell ref="A1:D1"/>
    <mergeCell ref="A2:D2"/>
    <mergeCell ref="A3:D3"/>
    <mergeCell ref="A4:D4"/>
    <mergeCell ref="A8:D8"/>
  </mergeCells>
  <printOptions/>
  <pageMargins left="0.7874015748031497" right="0.7874015748031497" top="0.86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3.625" style="171" customWidth="1"/>
    <col min="2" max="2" width="17.875" style="171" customWidth="1"/>
    <col min="3" max="3" width="15.375" style="171" customWidth="1"/>
    <col min="4" max="4" width="9.125" style="171" customWidth="1"/>
    <col min="5" max="5" width="8.125" style="171" customWidth="1"/>
    <col min="6" max="6" width="17.75390625" style="171" customWidth="1"/>
    <col min="7" max="7" width="15.625" style="171" customWidth="1"/>
    <col min="8" max="8" width="24.875" style="171" customWidth="1"/>
    <col min="9" max="10" width="55.75390625" style="171" customWidth="1"/>
    <col min="11" max="16384" width="9.125" style="171" customWidth="1"/>
  </cols>
  <sheetData>
    <row r="1" spans="1:8" ht="15">
      <c r="A1" s="389"/>
      <c r="B1" s="389"/>
      <c r="C1" s="389"/>
      <c r="D1" s="389"/>
      <c r="E1" s="389" t="s">
        <v>573</v>
      </c>
      <c r="F1" s="389"/>
      <c r="G1" s="389"/>
      <c r="H1" s="389"/>
    </row>
    <row r="2" spans="1:8" ht="15">
      <c r="A2" s="389"/>
      <c r="B2" s="389"/>
      <c r="C2" s="389"/>
      <c r="D2" s="389"/>
      <c r="E2" s="389" t="s">
        <v>197</v>
      </c>
      <c r="F2" s="389"/>
      <c r="G2" s="389"/>
      <c r="H2" s="389"/>
    </row>
    <row r="3" spans="1:8" ht="15">
      <c r="A3" s="389"/>
      <c r="B3" s="389"/>
      <c r="C3" s="389"/>
      <c r="D3" s="389"/>
      <c r="E3" s="389" t="s">
        <v>491</v>
      </c>
      <c r="F3" s="389"/>
      <c r="G3" s="389"/>
      <c r="H3" s="389"/>
    </row>
    <row r="4" spans="1:8" ht="15">
      <c r="A4" s="389"/>
      <c r="B4" s="389"/>
      <c r="C4" s="389"/>
      <c r="D4" s="389"/>
      <c r="E4" s="389" t="s">
        <v>566</v>
      </c>
      <c r="F4" s="389"/>
      <c r="G4" s="389"/>
      <c r="H4" s="389"/>
    </row>
    <row r="6" ht="12.75" hidden="1"/>
    <row r="7" ht="12.75" hidden="1"/>
    <row r="8" ht="12.75" hidden="1"/>
    <row r="9" spans="1:10" s="173" customFormat="1" ht="33" customHeight="1">
      <c r="A9" s="423" t="s">
        <v>560</v>
      </c>
      <c r="B9" s="423"/>
      <c r="C9" s="423"/>
      <c r="D9" s="423"/>
      <c r="E9" s="423"/>
      <c r="F9" s="423"/>
      <c r="G9" s="423"/>
      <c r="H9" s="423"/>
      <c r="I9" s="172"/>
      <c r="J9" s="172"/>
    </row>
    <row r="10" spans="1:10" s="173" customFormat="1" ht="21.75" customHeight="1">
      <c r="A10" s="244"/>
      <c r="B10" s="244"/>
      <c r="C10" s="244"/>
      <c r="D10" s="244"/>
      <c r="E10" s="244"/>
      <c r="F10" s="244"/>
      <c r="G10" s="244"/>
      <c r="H10" s="244"/>
      <c r="I10" s="172"/>
      <c r="J10" s="172"/>
    </row>
    <row r="11" spans="1:10" s="173" customFormat="1" ht="35.25" customHeight="1">
      <c r="A11" s="423" t="s">
        <v>488</v>
      </c>
      <c r="B11" s="423"/>
      <c r="C11" s="423"/>
      <c r="D11" s="423"/>
      <c r="E11" s="423"/>
      <c r="F11" s="423"/>
      <c r="G11" s="423"/>
      <c r="H11" s="423"/>
      <c r="I11" s="172"/>
      <c r="J11" s="172"/>
    </row>
    <row r="12" spans="1:8" s="174" customFormat="1" ht="26.25" customHeight="1">
      <c r="A12" s="245" t="s">
        <v>90</v>
      </c>
      <c r="B12" s="246"/>
      <c r="C12" s="246"/>
      <c r="D12" s="246"/>
      <c r="E12" s="246"/>
      <c r="F12" s="246"/>
      <c r="G12" s="246"/>
      <c r="H12" s="246"/>
    </row>
    <row r="13" spans="1:8" s="175" customFormat="1" ht="81" customHeight="1">
      <c r="A13" s="247" t="s">
        <v>466</v>
      </c>
      <c r="B13" s="247" t="s">
        <v>467</v>
      </c>
      <c r="C13" s="247" t="s">
        <v>468</v>
      </c>
      <c r="D13" s="424" t="s">
        <v>469</v>
      </c>
      <c r="E13" s="424"/>
      <c r="F13" s="247" t="s">
        <v>470</v>
      </c>
      <c r="G13" s="247" t="s">
        <v>471</v>
      </c>
      <c r="H13" s="247" t="s">
        <v>472</v>
      </c>
    </row>
    <row r="14" spans="1:8" s="176" customFormat="1" ht="15">
      <c r="A14" s="248">
        <v>1</v>
      </c>
      <c r="B14" s="248">
        <v>2</v>
      </c>
      <c r="C14" s="248">
        <v>3</v>
      </c>
      <c r="D14" s="431">
        <v>4</v>
      </c>
      <c r="E14" s="431"/>
      <c r="F14" s="248">
        <v>5</v>
      </c>
      <c r="G14" s="248">
        <v>6</v>
      </c>
      <c r="H14" s="248">
        <v>7</v>
      </c>
    </row>
    <row r="15" spans="1:8" s="177" customFormat="1" ht="15.75">
      <c r="A15" s="249"/>
      <c r="B15" s="249"/>
      <c r="C15" s="249"/>
      <c r="D15" s="432"/>
      <c r="E15" s="432"/>
      <c r="F15" s="249"/>
      <c r="G15" s="249"/>
      <c r="H15" s="250"/>
    </row>
    <row r="16" spans="1:8" s="178" customFormat="1" ht="15.75">
      <c r="A16" s="251"/>
      <c r="B16" s="251" t="s">
        <v>473</v>
      </c>
      <c r="C16" s="251"/>
      <c r="D16" s="433">
        <f>D15</f>
        <v>0</v>
      </c>
      <c r="E16" s="433"/>
      <c r="F16" s="251"/>
      <c r="G16" s="251"/>
      <c r="H16" s="251"/>
    </row>
    <row r="17" spans="1:8" s="179" customFormat="1" ht="30" customHeight="1">
      <c r="A17" s="252"/>
      <c r="B17" s="252"/>
      <c r="C17" s="252"/>
      <c r="D17" s="252"/>
      <c r="E17" s="252"/>
      <c r="F17" s="252"/>
      <c r="G17" s="252"/>
      <c r="H17" s="252"/>
    </row>
    <row r="18" spans="1:10" s="177" customFormat="1" ht="45.75" customHeight="1">
      <c r="A18" s="423" t="s">
        <v>489</v>
      </c>
      <c r="B18" s="423"/>
      <c r="C18" s="423"/>
      <c r="D18" s="423"/>
      <c r="E18" s="423"/>
      <c r="F18" s="423"/>
      <c r="G18" s="423"/>
      <c r="H18" s="423"/>
      <c r="I18" s="172"/>
      <c r="J18" s="172"/>
    </row>
    <row r="19" spans="1:8" s="177" customFormat="1" ht="15.75">
      <c r="A19" s="252"/>
      <c r="B19" s="252"/>
      <c r="C19" s="252"/>
      <c r="D19" s="252"/>
      <c r="E19" s="252"/>
      <c r="F19" s="252"/>
      <c r="G19" s="252"/>
      <c r="H19" s="252"/>
    </row>
    <row r="20" spans="1:8" s="180" customFormat="1" ht="32.25" customHeight="1">
      <c r="A20" s="425" t="s">
        <v>474</v>
      </c>
      <c r="B20" s="426"/>
      <c r="C20" s="426"/>
      <c r="D20" s="426"/>
      <c r="E20" s="427"/>
      <c r="F20" s="430" t="s">
        <v>475</v>
      </c>
      <c r="G20" s="430"/>
      <c r="H20" s="430"/>
    </row>
    <row r="21" spans="1:8" s="180" customFormat="1" ht="32.25" customHeight="1">
      <c r="A21" s="428"/>
      <c r="B21" s="429"/>
      <c r="C21" s="429"/>
      <c r="D21" s="429"/>
      <c r="E21" s="429"/>
      <c r="F21" s="247" t="s">
        <v>476</v>
      </c>
      <c r="G21" s="247" t="s">
        <v>477</v>
      </c>
      <c r="H21" s="247" t="s">
        <v>490</v>
      </c>
    </row>
    <row r="22" spans="1:8" s="177" customFormat="1" ht="38.25" customHeight="1">
      <c r="A22" s="421" t="s">
        <v>478</v>
      </c>
      <c r="B22" s="421"/>
      <c r="C22" s="421"/>
      <c r="D22" s="421"/>
      <c r="E22" s="422"/>
      <c r="F22" s="254">
        <v>0</v>
      </c>
      <c r="G22" s="254"/>
      <c r="H22" s="254"/>
    </row>
    <row r="23" spans="1:8" s="173" customFormat="1" ht="15" customHeight="1">
      <c r="A23" s="421" t="s">
        <v>479</v>
      </c>
      <c r="B23" s="421"/>
      <c r="C23" s="421"/>
      <c r="D23" s="421"/>
      <c r="E23" s="422"/>
      <c r="F23" s="254">
        <v>0</v>
      </c>
      <c r="G23" s="254"/>
      <c r="H23" s="254"/>
    </row>
    <row r="24" spans="2:8" ht="12.75">
      <c r="B24" s="181"/>
      <c r="C24" s="181"/>
      <c r="D24" s="181"/>
      <c r="E24" s="181"/>
      <c r="F24" s="181"/>
      <c r="G24" s="181"/>
      <c r="H24" s="181"/>
    </row>
    <row r="25" spans="2:8" ht="12.75">
      <c r="B25" s="181"/>
      <c r="C25" s="181"/>
      <c r="D25" s="181"/>
      <c r="E25" s="181"/>
      <c r="F25" s="181"/>
      <c r="G25" s="181"/>
      <c r="H25" s="181"/>
    </row>
    <row r="28" ht="12.75">
      <c r="K28" s="182"/>
    </row>
  </sheetData>
  <sheetProtection/>
  <mergeCells count="19">
    <mergeCell ref="E3:H3"/>
    <mergeCell ref="A4:D4"/>
    <mergeCell ref="E4:H4"/>
    <mergeCell ref="A18:H18"/>
    <mergeCell ref="A20:E21"/>
    <mergeCell ref="F20:H20"/>
    <mergeCell ref="D14:E14"/>
    <mergeCell ref="D15:E15"/>
    <mergeCell ref="D16:E16"/>
    <mergeCell ref="A22:E22"/>
    <mergeCell ref="A23:E23"/>
    <mergeCell ref="A1:D1"/>
    <mergeCell ref="E1:H1"/>
    <mergeCell ref="A2:D2"/>
    <mergeCell ref="E2:H2"/>
    <mergeCell ref="A3:D3"/>
    <mergeCell ref="A9:H9"/>
    <mergeCell ref="A11:H11"/>
    <mergeCell ref="D13:E13"/>
  </mergeCells>
  <printOptions/>
  <pageMargins left="1.1811023622047245" right="0.21" top="0.5118110236220472" bottom="0.7480314960629921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6.75390625" style="0" customWidth="1"/>
    <col min="2" max="2" width="14.875" style="0" customWidth="1"/>
    <col min="3" max="3" width="72.875" style="0" customWidth="1"/>
  </cols>
  <sheetData>
    <row r="1" spans="1:3" ht="15">
      <c r="A1" s="1"/>
      <c r="B1" s="1"/>
      <c r="C1" s="2" t="s">
        <v>546</v>
      </c>
    </row>
    <row r="2" spans="1:3" ht="15">
      <c r="A2" s="1"/>
      <c r="B2" s="382" t="s">
        <v>197</v>
      </c>
      <c r="C2" s="382"/>
    </row>
    <row r="3" spans="1:3" ht="15">
      <c r="A3" s="1"/>
      <c r="B3" s="382" t="s">
        <v>559</v>
      </c>
      <c r="C3" s="382"/>
    </row>
    <row r="4" spans="1:3" ht="15">
      <c r="A4" s="1"/>
      <c r="B4" s="382" t="s">
        <v>566</v>
      </c>
      <c r="C4" s="382"/>
    </row>
    <row r="5" spans="1:3" ht="15">
      <c r="A5" s="1"/>
      <c r="B5" s="1"/>
      <c r="C5" s="1"/>
    </row>
    <row r="6" spans="1:3" ht="14.25">
      <c r="A6" s="383" t="s">
        <v>547</v>
      </c>
      <c r="B6" s="383"/>
      <c r="C6" s="383"/>
    </row>
    <row r="7" spans="1:3" ht="14.25">
      <c r="A7" s="228"/>
      <c r="B7" s="228"/>
      <c r="C7" s="228"/>
    </row>
    <row r="8" spans="1:3" ht="75">
      <c r="A8" s="365"/>
      <c r="B8" s="366" t="s">
        <v>548</v>
      </c>
      <c r="C8" s="18" t="s">
        <v>549</v>
      </c>
    </row>
    <row r="9" spans="1:3" ht="15">
      <c r="A9" s="366">
        <v>1</v>
      </c>
      <c r="B9" s="26">
        <v>2</v>
      </c>
      <c r="C9" s="366">
        <v>3</v>
      </c>
    </row>
    <row r="10" spans="1:3" ht="36" customHeight="1">
      <c r="A10" s="366">
        <v>1</v>
      </c>
      <c r="B10" s="367" t="s">
        <v>550</v>
      </c>
      <c r="C10" s="39" t="s">
        <v>551</v>
      </c>
    </row>
    <row r="11" spans="1:3" ht="45">
      <c r="A11" s="366">
        <v>2</v>
      </c>
      <c r="B11" s="367" t="s">
        <v>552</v>
      </c>
      <c r="C11" s="39" t="s">
        <v>61</v>
      </c>
    </row>
    <row r="12" spans="1:3" ht="32.25" customHeight="1">
      <c r="A12" s="366">
        <v>3</v>
      </c>
      <c r="B12" s="366">
        <v>10010</v>
      </c>
      <c r="C12" s="39" t="s">
        <v>46</v>
      </c>
    </row>
    <row r="13" spans="1:3" ht="15">
      <c r="A13" s="366">
        <v>4</v>
      </c>
      <c r="B13" s="366">
        <v>10020</v>
      </c>
      <c r="C13" s="39" t="s">
        <v>10</v>
      </c>
    </row>
    <row r="14" spans="1:3" ht="15">
      <c r="A14" s="366">
        <v>5</v>
      </c>
      <c r="B14" s="366">
        <v>10030</v>
      </c>
      <c r="C14" s="39" t="s">
        <v>558</v>
      </c>
    </row>
    <row r="15" spans="1:3" ht="15">
      <c r="A15" s="366">
        <v>6</v>
      </c>
      <c r="B15" s="366">
        <v>10040</v>
      </c>
      <c r="C15" s="39" t="s">
        <v>55</v>
      </c>
    </row>
    <row r="16" spans="1:3" ht="30">
      <c r="A16" s="366">
        <v>7</v>
      </c>
      <c r="B16" s="366">
        <v>10050</v>
      </c>
      <c r="C16" s="39" t="s">
        <v>58</v>
      </c>
    </row>
    <row r="17" spans="1:3" ht="15">
      <c r="A17" s="366">
        <v>8</v>
      </c>
      <c r="B17" s="366">
        <v>10060</v>
      </c>
      <c r="C17" s="39" t="s">
        <v>553</v>
      </c>
    </row>
    <row r="18" spans="1:3" ht="15">
      <c r="A18" s="366">
        <v>9</v>
      </c>
      <c r="B18" s="366">
        <v>10070</v>
      </c>
      <c r="C18" s="39" t="s">
        <v>23</v>
      </c>
    </row>
    <row r="19" spans="1:3" ht="15">
      <c r="A19" s="366">
        <v>10</v>
      </c>
      <c r="B19" s="366">
        <v>10080</v>
      </c>
      <c r="C19" s="39" t="s">
        <v>62</v>
      </c>
    </row>
    <row r="20" spans="1:3" ht="45">
      <c r="A20" s="366">
        <v>11</v>
      </c>
      <c r="B20" s="366">
        <v>10090</v>
      </c>
      <c r="C20" s="39" t="s">
        <v>72</v>
      </c>
    </row>
    <row r="21" spans="1:3" ht="45">
      <c r="A21" s="366">
        <v>12</v>
      </c>
      <c r="B21" s="366">
        <v>10100</v>
      </c>
      <c r="C21" s="39" t="s">
        <v>78</v>
      </c>
    </row>
    <row r="22" spans="1:3" ht="15">
      <c r="A22" s="366">
        <v>13</v>
      </c>
      <c r="B22" s="366">
        <v>10110</v>
      </c>
      <c r="C22" s="39" t="s">
        <v>80</v>
      </c>
    </row>
    <row r="23" spans="1:3" ht="15">
      <c r="A23" s="366">
        <v>14</v>
      </c>
      <c r="B23" s="366">
        <v>10120</v>
      </c>
      <c r="C23" s="39" t="s">
        <v>81</v>
      </c>
    </row>
    <row r="24" spans="1:3" ht="15">
      <c r="A24" s="366">
        <v>15</v>
      </c>
      <c r="B24" s="366">
        <v>10130</v>
      </c>
      <c r="C24" s="39" t="s">
        <v>82</v>
      </c>
    </row>
    <row r="25" spans="1:3" ht="15">
      <c r="A25" s="366">
        <v>16</v>
      </c>
      <c r="B25" s="366">
        <v>10140</v>
      </c>
      <c r="C25" s="39" t="s">
        <v>554</v>
      </c>
    </row>
    <row r="26" spans="1:3" ht="15">
      <c r="A26" s="366">
        <v>17</v>
      </c>
      <c r="B26" s="366">
        <v>10150</v>
      </c>
      <c r="C26" s="39" t="s">
        <v>51</v>
      </c>
    </row>
    <row r="27" spans="1:3" ht="60">
      <c r="A27" s="368">
        <v>18</v>
      </c>
      <c r="B27" s="368">
        <v>20000</v>
      </c>
      <c r="C27" s="41" t="s">
        <v>555</v>
      </c>
    </row>
    <row r="28" spans="1:3" ht="45">
      <c r="A28" s="26">
        <v>19</v>
      </c>
      <c r="B28" s="368">
        <v>40060</v>
      </c>
      <c r="C28" s="41" t="s">
        <v>556</v>
      </c>
    </row>
    <row r="29" spans="1:3" ht="32.25" customHeight="1">
      <c r="A29" s="26">
        <v>20</v>
      </c>
      <c r="B29" s="26">
        <v>40440</v>
      </c>
      <c r="C29" s="41" t="s">
        <v>557</v>
      </c>
    </row>
    <row r="30" ht="15">
      <c r="A30" s="369"/>
    </row>
  </sheetData>
  <sheetProtection/>
  <mergeCells count="4">
    <mergeCell ref="B2:C2"/>
    <mergeCell ref="B3:C3"/>
    <mergeCell ref="B4:C4"/>
    <mergeCell ref="A6:C6"/>
  </mergeCells>
  <printOptions/>
  <pageMargins left="0.7" right="0.2" top="0.3" bottom="0.2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8" sqref="C8:C9"/>
    </sheetView>
  </sheetViews>
  <sheetFormatPr defaultColWidth="9.00390625" defaultRowHeight="12.75"/>
  <cols>
    <col min="1" max="1" width="13.75390625" style="0" customWidth="1"/>
    <col min="2" max="2" width="23.75390625" style="0" customWidth="1"/>
    <col min="3" max="3" width="61.625" style="0" customWidth="1"/>
  </cols>
  <sheetData>
    <row r="1" spans="1:3" ht="15.75" customHeight="1">
      <c r="A1" s="329"/>
      <c r="B1" s="330"/>
      <c r="C1" s="330" t="s">
        <v>384</v>
      </c>
    </row>
    <row r="2" spans="1:7" ht="15">
      <c r="A2" s="389" t="s">
        <v>395</v>
      </c>
      <c r="B2" s="389"/>
      <c r="C2" s="389"/>
      <c r="D2" s="53"/>
      <c r="E2" s="53"/>
      <c r="F2" s="53"/>
      <c r="G2" s="53"/>
    </row>
    <row r="3" spans="1:7" ht="15">
      <c r="A3" s="389" t="s">
        <v>491</v>
      </c>
      <c r="B3" s="389"/>
      <c r="C3" s="389"/>
      <c r="D3" s="53"/>
      <c r="E3" s="53"/>
      <c r="F3" s="53"/>
      <c r="G3" s="53"/>
    </row>
    <row r="4" spans="1:3" ht="15">
      <c r="A4" s="329"/>
      <c r="B4" s="330"/>
      <c r="C4" s="241" t="s">
        <v>567</v>
      </c>
    </row>
    <row r="5" spans="1:3" ht="15">
      <c r="A5" s="329"/>
      <c r="B5" s="330"/>
      <c r="C5" s="241"/>
    </row>
    <row r="6" spans="1:3" ht="32.25" customHeight="1">
      <c r="A6" s="384" t="s">
        <v>498</v>
      </c>
      <c r="B6" s="384"/>
      <c r="C6" s="384"/>
    </row>
    <row r="7" spans="1:3" ht="14.25">
      <c r="A7" s="331"/>
      <c r="B7" s="331"/>
      <c r="C7" s="331"/>
    </row>
    <row r="8" spans="1:3" ht="28.5" customHeight="1">
      <c r="A8" s="385" t="s">
        <v>385</v>
      </c>
      <c r="B8" s="386"/>
      <c r="C8" s="387" t="s">
        <v>386</v>
      </c>
    </row>
    <row r="9" spans="1:3" ht="42" customHeight="1">
      <c r="A9" s="332" t="s">
        <v>300</v>
      </c>
      <c r="B9" s="332" t="s">
        <v>387</v>
      </c>
      <c r="C9" s="388"/>
    </row>
    <row r="10" spans="1:3" ht="45" customHeight="1">
      <c r="A10" s="333"/>
      <c r="B10" s="334"/>
      <c r="C10" s="335" t="s">
        <v>313</v>
      </c>
    </row>
    <row r="11" spans="1:3" ht="15">
      <c r="A11" s="336">
        <v>931</v>
      </c>
      <c r="B11" s="334" t="s">
        <v>267</v>
      </c>
      <c r="C11" s="337" t="s">
        <v>268</v>
      </c>
    </row>
    <row r="12" spans="1:3" ht="24.75" customHeight="1">
      <c r="A12" s="336">
        <v>931</v>
      </c>
      <c r="B12" s="334" t="s">
        <v>270</v>
      </c>
      <c r="C12" s="338" t="s">
        <v>388</v>
      </c>
    </row>
    <row r="13" spans="1:3" ht="22.5" customHeight="1">
      <c r="A13" s="336">
        <v>931</v>
      </c>
      <c r="B13" s="334" t="s">
        <v>273</v>
      </c>
      <c r="C13" s="339" t="s">
        <v>274</v>
      </c>
    </row>
    <row r="14" spans="1:3" ht="23.25" customHeight="1">
      <c r="A14" s="336">
        <v>931</v>
      </c>
      <c r="B14" s="334" t="s">
        <v>275</v>
      </c>
      <c r="C14" s="339" t="s">
        <v>389</v>
      </c>
    </row>
    <row r="15" spans="1:3" ht="30" customHeight="1">
      <c r="A15" s="336">
        <v>931</v>
      </c>
      <c r="B15" s="334" t="s">
        <v>277</v>
      </c>
      <c r="C15" s="339" t="s">
        <v>390</v>
      </c>
    </row>
    <row r="16" spans="1:3" ht="24" customHeight="1">
      <c r="A16" s="336">
        <v>931</v>
      </c>
      <c r="B16" s="334" t="s">
        <v>279</v>
      </c>
      <c r="C16" s="339" t="s">
        <v>391</v>
      </c>
    </row>
    <row r="17" spans="1:3" ht="24" customHeight="1">
      <c r="A17" s="336">
        <v>931</v>
      </c>
      <c r="B17" s="334" t="s">
        <v>282</v>
      </c>
      <c r="C17" s="339" t="s">
        <v>283</v>
      </c>
    </row>
    <row r="18" spans="1:3" ht="24" customHeight="1">
      <c r="A18" s="336">
        <v>931</v>
      </c>
      <c r="B18" s="334" t="s">
        <v>284</v>
      </c>
      <c r="C18" s="338" t="s">
        <v>392</v>
      </c>
    </row>
    <row r="19" spans="1:3" ht="30.75" customHeight="1">
      <c r="A19" s="336">
        <v>931</v>
      </c>
      <c r="B19" s="340" t="s">
        <v>286</v>
      </c>
      <c r="C19" s="341" t="s">
        <v>393</v>
      </c>
    </row>
    <row r="20" spans="1:3" ht="12.75">
      <c r="A20" s="127"/>
      <c r="B20" s="128"/>
      <c r="C20" s="128"/>
    </row>
    <row r="21" spans="1:3" ht="12.75">
      <c r="A21" s="129"/>
      <c r="B21" s="128"/>
      <c r="C21" s="128"/>
    </row>
  </sheetData>
  <sheetProtection/>
  <mergeCells count="5">
    <mergeCell ref="A6:C6"/>
    <mergeCell ref="A8:B8"/>
    <mergeCell ref="C8:C9"/>
    <mergeCell ref="A2:C2"/>
    <mergeCell ref="A3:C3"/>
  </mergeCells>
  <printOptions/>
  <pageMargins left="0.29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C60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3" ht="15">
      <c r="A1" s="1"/>
      <c r="B1" s="1"/>
      <c r="C1" s="2" t="s">
        <v>103</v>
      </c>
    </row>
    <row r="2" spans="1:3" ht="15">
      <c r="A2" s="1"/>
      <c r="B2" s="389" t="s">
        <v>395</v>
      </c>
      <c r="C2" s="389"/>
    </row>
    <row r="3" spans="1:3" ht="15">
      <c r="A3" s="1"/>
      <c r="B3" s="389" t="s">
        <v>491</v>
      </c>
      <c r="C3" s="389"/>
    </row>
    <row r="4" spans="1:3" ht="15">
      <c r="A4" s="1"/>
      <c r="B4" s="389" t="s">
        <v>568</v>
      </c>
      <c r="C4" s="389"/>
    </row>
    <row r="5" spans="1:3" ht="15">
      <c r="A5" s="1"/>
      <c r="B5" s="2"/>
      <c r="C5" s="2" t="s">
        <v>104</v>
      </c>
    </row>
    <row r="6" spans="1:3" ht="42" customHeight="1">
      <c r="A6" s="383" t="s">
        <v>499</v>
      </c>
      <c r="B6" s="383"/>
      <c r="C6" s="383"/>
    </row>
    <row r="7" spans="1:3" ht="15">
      <c r="A7" s="1"/>
      <c r="B7" s="1"/>
      <c r="C7" s="3" t="s">
        <v>34</v>
      </c>
    </row>
    <row r="8" spans="1:3" ht="30">
      <c r="A8" s="58" t="s">
        <v>105</v>
      </c>
      <c r="B8" s="229" t="s">
        <v>38</v>
      </c>
      <c r="C8" s="229" t="s">
        <v>106</v>
      </c>
    </row>
    <row r="9" spans="1:3" ht="15">
      <c r="A9" s="26">
        <v>1</v>
      </c>
      <c r="B9" s="36">
        <v>2</v>
      </c>
      <c r="C9" s="36">
        <v>3</v>
      </c>
    </row>
    <row r="10" spans="1:3" ht="38.25" customHeight="1">
      <c r="A10" s="6" t="s">
        <v>107</v>
      </c>
      <c r="B10" s="37" t="s">
        <v>108</v>
      </c>
      <c r="C10" s="38">
        <f>SUM(C11+C13+C15+C21+C26+C28+C30+C32+C34+C36+C24)</f>
        <v>783.38653</v>
      </c>
    </row>
    <row r="11" spans="1:3" ht="22.5" customHeight="1">
      <c r="A11" s="6" t="s">
        <v>109</v>
      </c>
      <c r="B11" s="37" t="s">
        <v>110</v>
      </c>
      <c r="C11" s="38">
        <f>SUM(C12)</f>
        <v>87</v>
      </c>
    </row>
    <row r="12" spans="1:3" ht="59.25" customHeight="1">
      <c r="A12" s="26" t="s">
        <v>193</v>
      </c>
      <c r="B12" s="39" t="s">
        <v>194</v>
      </c>
      <c r="C12" s="40">
        <v>87</v>
      </c>
    </row>
    <row r="13" spans="1:3" ht="49.5" customHeight="1">
      <c r="A13" s="6" t="s">
        <v>111</v>
      </c>
      <c r="B13" s="37" t="s">
        <v>112</v>
      </c>
      <c r="C13" s="38">
        <f>C14</f>
        <v>603.38653</v>
      </c>
    </row>
    <row r="14" spans="1:3" ht="38.25" customHeight="1">
      <c r="A14" s="26" t="s">
        <v>113</v>
      </c>
      <c r="B14" s="39" t="s">
        <v>114</v>
      </c>
      <c r="C14" s="59">
        <f>C17+C18+C19+C20</f>
        <v>603.38653</v>
      </c>
    </row>
    <row r="15" spans="1:3" ht="33" customHeight="1" hidden="1">
      <c r="A15" s="26" t="s">
        <v>176</v>
      </c>
      <c r="B15" s="37" t="s">
        <v>115</v>
      </c>
      <c r="C15" s="38">
        <f>SUM(C16)</f>
        <v>0</v>
      </c>
    </row>
    <row r="16" spans="1:3" ht="26.25" customHeight="1" hidden="1">
      <c r="A16" s="26" t="s">
        <v>177</v>
      </c>
      <c r="B16" s="39" t="s">
        <v>116</v>
      </c>
      <c r="C16" s="40"/>
    </row>
    <row r="17" spans="1:3" ht="57" customHeight="1">
      <c r="A17" s="26" t="s">
        <v>178</v>
      </c>
      <c r="B17" s="39" t="s">
        <v>182</v>
      </c>
      <c r="C17" s="40">
        <v>225.07119</v>
      </c>
    </row>
    <row r="18" spans="1:3" ht="72" customHeight="1">
      <c r="A18" s="26" t="s">
        <v>179</v>
      </c>
      <c r="B18" s="39" t="s">
        <v>184</v>
      </c>
      <c r="C18" s="40">
        <v>1.72734</v>
      </c>
    </row>
    <row r="19" spans="1:3" ht="74.25" customHeight="1">
      <c r="A19" s="26" t="s">
        <v>180</v>
      </c>
      <c r="B19" s="39" t="s">
        <v>185</v>
      </c>
      <c r="C19" s="40">
        <v>411.39347</v>
      </c>
    </row>
    <row r="20" spans="1:3" ht="72" customHeight="1">
      <c r="A20" s="26" t="s">
        <v>181</v>
      </c>
      <c r="B20" s="39" t="s">
        <v>183</v>
      </c>
      <c r="C20" s="40">
        <v>-34.80547</v>
      </c>
    </row>
    <row r="21" spans="1:3" ht="18.75" customHeight="1">
      <c r="A21" s="6" t="s">
        <v>117</v>
      </c>
      <c r="B21" s="37" t="s">
        <v>118</v>
      </c>
      <c r="C21" s="38">
        <f>SUM(C22:C23)</f>
        <v>39</v>
      </c>
    </row>
    <row r="22" spans="1:3" ht="21" customHeight="1">
      <c r="A22" s="26" t="s">
        <v>119</v>
      </c>
      <c r="B22" s="41" t="s">
        <v>120</v>
      </c>
      <c r="C22" s="40">
        <v>20</v>
      </c>
    </row>
    <row r="23" spans="1:3" ht="20.25" customHeight="1">
      <c r="A23" s="26" t="s">
        <v>196</v>
      </c>
      <c r="B23" s="41" t="s">
        <v>121</v>
      </c>
      <c r="C23" s="40">
        <v>19</v>
      </c>
    </row>
    <row r="24" spans="1:3" ht="20.25" customHeight="1">
      <c r="A24" s="6" t="s">
        <v>158</v>
      </c>
      <c r="B24" s="49" t="s">
        <v>159</v>
      </c>
      <c r="C24" s="38">
        <f>C25</f>
        <v>30</v>
      </c>
    </row>
    <row r="25" spans="1:3" ht="84.75" customHeight="1">
      <c r="A25" s="24" t="s">
        <v>205</v>
      </c>
      <c r="B25" s="34" t="s">
        <v>160</v>
      </c>
      <c r="C25" s="40">
        <v>30</v>
      </c>
    </row>
    <row r="26" spans="1:3" ht="31.5" customHeight="1" hidden="1">
      <c r="A26" s="6" t="s">
        <v>122</v>
      </c>
      <c r="B26" s="42" t="s">
        <v>123</v>
      </c>
      <c r="C26" s="38">
        <f>C27</f>
        <v>0</v>
      </c>
    </row>
    <row r="27" spans="1:3" ht="22.5" customHeight="1" hidden="1">
      <c r="A27" s="26" t="s">
        <v>124</v>
      </c>
      <c r="B27" s="41" t="s">
        <v>118</v>
      </c>
      <c r="C27" s="40">
        <v>0</v>
      </c>
    </row>
    <row r="28" spans="1:3" ht="33.75" customHeight="1">
      <c r="A28" s="43" t="s">
        <v>125</v>
      </c>
      <c r="B28" s="42" t="s">
        <v>126</v>
      </c>
      <c r="C28" s="38">
        <f>SUM(C29)</f>
        <v>22</v>
      </c>
    </row>
    <row r="29" spans="1:3" ht="92.25" customHeight="1">
      <c r="A29" s="26" t="s">
        <v>127</v>
      </c>
      <c r="B29" s="41" t="s">
        <v>128</v>
      </c>
      <c r="C29" s="40">
        <v>22</v>
      </c>
    </row>
    <row r="30" spans="1:3" ht="47.25" customHeight="1" hidden="1">
      <c r="A30" s="6" t="s">
        <v>129</v>
      </c>
      <c r="B30" s="44" t="s">
        <v>130</v>
      </c>
      <c r="C30" s="38">
        <f>C31</f>
        <v>0</v>
      </c>
    </row>
    <row r="31" spans="1:3" ht="28.5" customHeight="1" hidden="1">
      <c r="A31" s="26" t="s">
        <v>131</v>
      </c>
      <c r="B31" s="27" t="s">
        <v>132</v>
      </c>
      <c r="C31" s="40"/>
    </row>
    <row r="32" spans="1:3" ht="33" customHeight="1" hidden="1">
      <c r="A32" s="6" t="s">
        <v>133</v>
      </c>
      <c r="B32" s="44" t="s">
        <v>134</v>
      </c>
      <c r="C32" s="38">
        <f>SUM(C33)</f>
        <v>0</v>
      </c>
    </row>
    <row r="33" spans="1:3" ht="47.25" customHeight="1" hidden="1">
      <c r="A33" s="342" t="s">
        <v>135</v>
      </c>
      <c r="B33" s="27" t="s">
        <v>136</v>
      </c>
      <c r="C33" s="40">
        <v>0</v>
      </c>
    </row>
    <row r="34" spans="1:3" ht="30" customHeight="1">
      <c r="A34" s="43" t="s">
        <v>137</v>
      </c>
      <c r="B34" s="42" t="s">
        <v>138</v>
      </c>
      <c r="C34" s="38">
        <f>SUM(C35)</f>
        <v>2</v>
      </c>
    </row>
    <row r="35" spans="1:3" ht="40.5" customHeight="1">
      <c r="A35" s="343" t="s">
        <v>139</v>
      </c>
      <c r="B35" s="39" t="s">
        <v>140</v>
      </c>
      <c r="C35" s="40">
        <v>2</v>
      </c>
    </row>
    <row r="36" spans="1:3" ht="24" customHeight="1" hidden="1">
      <c r="A36" s="6" t="s">
        <v>141</v>
      </c>
      <c r="B36" s="42" t="s">
        <v>142</v>
      </c>
      <c r="C36" s="38">
        <f>SUM(C37)</f>
        <v>0</v>
      </c>
    </row>
    <row r="37" spans="1:3" ht="25.5" customHeight="1" hidden="1">
      <c r="A37" s="26" t="s">
        <v>143</v>
      </c>
      <c r="B37" s="45" t="s">
        <v>142</v>
      </c>
      <c r="C37" s="183"/>
    </row>
    <row r="38" spans="1:3" ht="30" customHeight="1">
      <c r="A38" s="6" t="s">
        <v>144</v>
      </c>
      <c r="B38" s="42" t="s">
        <v>145</v>
      </c>
      <c r="C38" s="38">
        <f>SUM(C39)</f>
        <v>23570.5</v>
      </c>
    </row>
    <row r="39" spans="1:3" ht="33.75" customHeight="1">
      <c r="A39" s="6" t="s">
        <v>146</v>
      </c>
      <c r="B39" s="42" t="s">
        <v>147</v>
      </c>
      <c r="C39" s="38">
        <f>SUM(C40+C42+C48+C52+C45)</f>
        <v>23570.5</v>
      </c>
    </row>
    <row r="40" spans="1:3" ht="23.25" customHeight="1">
      <c r="A40" s="6" t="s">
        <v>148</v>
      </c>
      <c r="B40" s="44" t="s">
        <v>149</v>
      </c>
      <c r="C40" s="38">
        <f>C44+C41</f>
        <v>23371</v>
      </c>
    </row>
    <row r="41" spans="1:3" ht="30" customHeight="1">
      <c r="A41" s="26" t="s">
        <v>204</v>
      </c>
      <c r="B41" s="27" t="s">
        <v>561</v>
      </c>
      <c r="C41" s="40">
        <v>23371</v>
      </c>
    </row>
    <row r="42" spans="1:3" ht="30" customHeight="1" hidden="1">
      <c r="A42" s="26" t="s">
        <v>172</v>
      </c>
      <c r="B42" s="27" t="s">
        <v>150</v>
      </c>
      <c r="C42" s="38">
        <f>SUM(C43:C43)</f>
        <v>0</v>
      </c>
    </row>
    <row r="43" spans="1:3" ht="48.75" customHeight="1" hidden="1">
      <c r="A43" s="26" t="s">
        <v>173</v>
      </c>
      <c r="B43" s="27" t="s">
        <v>150</v>
      </c>
      <c r="C43" s="47">
        <v>0</v>
      </c>
    </row>
    <row r="44" spans="1:3" ht="32.25" customHeight="1" hidden="1">
      <c r="A44" s="26" t="s">
        <v>174</v>
      </c>
      <c r="B44" s="27" t="s">
        <v>175</v>
      </c>
      <c r="C44" s="47">
        <v>0</v>
      </c>
    </row>
    <row r="45" spans="1:3" ht="32.25" customHeight="1" hidden="1">
      <c r="A45" s="6" t="s">
        <v>186</v>
      </c>
      <c r="B45" s="44" t="s">
        <v>187</v>
      </c>
      <c r="C45" s="60">
        <f>C46+C47</f>
        <v>0</v>
      </c>
    </row>
    <row r="46" spans="1:3" ht="47.25" customHeight="1" hidden="1">
      <c r="A46" s="26" t="s">
        <v>188</v>
      </c>
      <c r="B46" s="27" t="s">
        <v>192</v>
      </c>
      <c r="C46" s="47"/>
    </row>
    <row r="47" spans="1:3" ht="73.5" customHeight="1" hidden="1">
      <c r="A47" s="26" t="s">
        <v>188</v>
      </c>
      <c r="B47" s="27" t="s">
        <v>189</v>
      </c>
      <c r="C47" s="47"/>
    </row>
    <row r="48" spans="1:3" ht="26.25" customHeight="1">
      <c r="A48" s="6" t="s">
        <v>151</v>
      </c>
      <c r="B48" s="44" t="s">
        <v>152</v>
      </c>
      <c r="C48" s="38">
        <f>SUM(C49:C51)</f>
        <v>199.5</v>
      </c>
    </row>
    <row r="49" spans="1:3" ht="31.5" customHeight="1" hidden="1">
      <c r="A49" s="344" t="s">
        <v>161</v>
      </c>
      <c r="B49" s="50" t="s">
        <v>162</v>
      </c>
      <c r="C49" s="40"/>
    </row>
    <row r="50" spans="1:3" ht="46.5" customHeight="1">
      <c r="A50" s="344" t="s">
        <v>203</v>
      </c>
      <c r="B50" s="62" t="s">
        <v>202</v>
      </c>
      <c r="C50" s="40">
        <v>169.4</v>
      </c>
    </row>
    <row r="51" spans="1:3" ht="39.75" customHeight="1">
      <c r="A51" s="344" t="s">
        <v>201</v>
      </c>
      <c r="B51" s="56" t="s">
        <v>200</v>
      </c>
      <c r="C51" s="40">
        <f>20.5+9.6</f>
        <v>30.1</v>
      </c>
    </row>
    <row r="52" spans="1:3" ht="27" customHeight="1" hidden="1">
      <c r="A52" s="6" t="s">
        <v>153</v>
      </c>
      <c r="B52" s="42" t="s">
        <v>154</v>
      </c>
      <c r="C52" s="38">
        <f>SUM(C53:C55)</f>
        <v>0</v>
      </c>
    </row>
    <row r="53" spans="1:3" ht="61.5" customHeight="1" hidden="1">
      <c r="A53" s="51" t="s">
        <v>155</v>
      </c>
      <c r="B53" s="48" t="s">
        <v>156</v>
      </c>
      <c r="C53" s="40"/>
    </row>
    <row r="54" spans="1:3" ht="61.5" customHeight="1" hidden="1">
      <c r="A54" s="51" t="s">
        <v>155</v>
      </c>
      <c r="B54" s="48" t="s">
        <v>163</v>
      </c>
      <c r="C54" s="40"/>
    </row>
    <row r="55" spans="1:3" ht="45" customHeight="1" hidden="1">
      <c r="A55" s="51" t="s">
        <v>155</v>
      </c>
      <c r="B55" s="48" t="s">
        <v>164</v>
      </c>
      <c r="C55" s="40"/>
    </row>
    <row r="56" spans="1:3" ht="19.5" customHeight="1">
      <c r="A56" s="6"/>
      <c r="B56" s="46" t="s">
        <v>157</v>
      </c>
      <c r="C56" s="38">
        <f>SUM(C10+C38)</f>
        <v>24353.88653</v>
      </c>
    </row>
    <row r="60" ht="12.75">
      <c r="C60" s="52"/>
    </row>
  </sheetData>
  <sheetProtection/>
  <mergeCells count="4">
    <mergeCell ref="B2:C2"/>
    <mergeCell ref="B3:C3"/>
    <mergeCell ref="B4:C4"/>
    <mergeCell ref="A6:C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1"/>
  <sheetViews>
    <sheetView view="pageBreakPreview" zoomScale="82" zoomScaleSheetLayoutView="82" zoomScalePageLayoutView="0" workbookViewId="0" topLeftCell="A1">
      <selection activeCell="B29" sqref="B29"/>
    </sheetView>
  </sheetViews>
  <sheetFormatPr defaultColWidth="9.00390625" defaultRowHeight="12.75"/>
  <cols>
    <col min="1" max="1" width="28.875" style="71" customWidth="1"/>
    <col min="2" max="2" width="92.375" style="73" customWidth="1"/>
    <col min="3" max="3" width="19.125" style="71" customWidth="1"/>
    <col min="4" max="4" width="15.25390625" style="71" customWidth="1"/>
    <col min="5" max="5" width="16.875" style="71" bestFit="1" customWidth="1"/>
    <col min="6" max="16384" width="9.125" style="71" customWidth="1"/>
  </cols>
  <sheetData>
    <row r="1" spans="1:3" ht="15">
      <c r="A1" s="329"/>
      <c r="B1" s="390" t="s">
        <v>241</v>
      </c>
      <c r="C1" s="390"/>
    </row>
    <row r="2" spans="1:4" ht="15">
      <c r="A2" s="329"/>
      <c r="B2" s="390" t="s">
        <v>396</v>
      </c>
      <c r="C2" s="390"/>
      <c r="D2" s="72"/>
    </row>
    <row r="3" spans="1:4" ht="15">
      <c r="A3" s="329"/>
      <c r="B3" s="390" t="s">
        <v>496</v>
      </c>
      <c r="C3" s="390"/>
      <c r="D3" s="72"/>
    </row>
    <row r="4" spans="1:4" ht="15">
      <c r="A4" s="329"/>
      <c r="B4" s="390" t="s">
        <v>569</v>
      </c>
      <c r="C4" s="390"/>
      <c r="D4" s="72"/>
    </row>
    <row r="5" spans="1:3" ht="15" hidden="1">
      <c r="A5" s="329"/>
      <c r="B5" s="330"/>
      <c r="C5" s="330" t="s">
        <v>242</v>
      </c>
    </row>
    <row r="6" spans="1:3" ht="18.75" customHeight="1" hidden="1">
      <c r="A6" s="162"/>
      <c r="B6" s="391" t="s">
        <v>243</v>
      </c>
      <c r="C6" s="391"/>
    </row>
    <row r="7" spans="1:3" ht="15" hidden="1">
      <c r="A7" s="329"/>
      <c r="B7" s="330"/>
      <c r="C7" s="241" t="s">
        <v>244</v>
      </c>
    </row>
    <row r="8" spans="1:3" ht="15">
      <c r="A8" s="329"/>
      <c r="B8" s="330"/>
      <c r="C8" s="241"/>
    </row>
    <row r="9" spans="1:3" ht="14.25">
      <c r="A9" s="345" t="s">
        <v>497</v>
      </c>
      <c r="B9" s="345"/>
      <c r="C9" s="345"/>
    </row>
    <row r="10" spans="1:3" ht="15">
      <c r="A10" s="329"/>
      <c r="B10" s="346"/>
      <c r="C10" s="347" t="s">
        <v>225</v>
      </c>
    </row>
    <row r="11" spans="1:8" s="76" customFormat="1" ht="30">
      <c r="A11" s="348" t="s">
        <v>105</v>
      </c>
      <c r="B11" s="348" t="s">
        <v>38</v>
      </c>
      <c r="C11" s="349" t="s">
        <v>106</v>
      </c>
      <c r="D11" s="392">
        <v>757.10209</v>
      </c>
      <c r="E11" s="393"/>
      <c r="F11" s="393"/>
      <c r="G11" s="393"/>
      <c r="H11" s="393"/>
    </row>
    <row r="12" spans="1:8" s="76" customFormat="1" ht="15.75">
      <c r="A12" s="350">
        <v>1</v>
      </c>
      <c r="B12" s="351">
        <v>2</v>
      </c>
      <c r="C12" s="350">
        <v>3</v>
      </c>
      <c r="D12" s="74"/>
      <c r="E12" s="75"/>
      <c r="F12" s="75"/>
      <c r="G12" s="75"/>
      <c r="H12" s="75"/>
    </row>
    <row r="13" spans="1:8" s="76" customFormat="1" ht="24" customHeight="1">
      <c r="A13" s="352"/>
      <c r="B13" s="353" t="s">
        <v>245</v>
      </c>
      <c r="C13" s="354">
        <f>C14+C19+C24+C33</f>
        <v>0</v>
      </c>
      <c r="D13" s="74"/>
      <c r="E13" s="75"/>
      <c r="F13" s="75" t="s">
        <v>246</v>
      </c>
      <c r="G13" s="75"/>
      <c r="H13" s="75"/>
    </row>
    <row r="14" spans="1:5" s="79" customFormat="1" ht="15" hidden="1">
      <c r="A14" s="355" t="s">
        <v>247</v>
      </c>
      <c r="B14" s="356" t="s">
        <v>248</v>
      </c>
      <c r="C14" s="357">
        <f>C15-C17</f>
        <v>0</v>
      </c>
      <c r="D14" s="394" t="s">
        <v>90</v>
      </c>
      <c r="E14" s="395"/>
    </row>
    <row r="15" spans="1:5" s="79" customFormat="1" ht="15" hidden="1">
      <c r="A15" s="355" t="s">
        <v>249</v>
      </c>
      <c r="B15" s="358" t="s">
        <v>250</v>
      </c>
      <c r="C15" s="357">
        <f>C16</f>
        <v>0</v>
      </c>
      <c r="E15" s="80"/>
    </row>
    <row r="16" spans="1:5" s="79" customFormat="1" ht="30" hidden="1">
      <c r="A16" s="355" t="s">
        <v>251</v>
      </c>
      <c r="B16" s="359" t="s">
        <v>252</v>
      </c>
      <c r="C16" s="360"/>
      <c r="E16" s="80"/>
    </row>
    <row r="17" spans="1:4" s="79" customFormat="1" ht="30" hidden="1">
      <c r="A17" s="355" t="s">
        <v>253</v>
      </c>
      <c r="B17" s="358" t="s">
        <v>254</v>
      </c>
      <c r="C17" s="357">
        <f>C18</f>
        <v>0</v>
      </c>
      <c r="D17" s="79" t="s">
        <v>90</v>
      </c>
    </row>
    <row r="18" spans="1:3" s="79" customFormat="1" ht="30" hidden="1">
      <c r="A18" s="361" t="s">
        <v>255</v>
      </c>
      <c r="B18" s="362" t="s">
        <v>256</v>
      </c>
      <c r="C18" s="360"/>
    </row>
    <row r="19" spans="1:6" s="79" customFormat="1" ht="18.75" hidden="1">
      <c r="A19" s="355" t="s">
        <v>257</v>
      </c>
      <c r="B19" s="356" t="s">
        <v>258</v>
      </c>
      <c r="C19" s="357">
        <f>C20-C22</f>
        <v>0</v>
      </c>
      <c r="D19" s="82"/>
      <c r="F19" s="83"/>
    </row>
    <row r="20" spans="1:3" s="79" customFormat="1" ht="30" hidden="1">
      <c r="A20" s="355" t="s">
        <v>259</v>
      </c>
      <c r="B20" s="358" t="s">
        <v>260</v>
      </c>
      <c r="C20" s="360">
        <f>C21</f>
        <v>0</v>
      </c>
    </row>
    <row r="21" spans="1:3" s="79" customFormat="1" ht="30" hidden="1">
      <c r="A21" s="355" t="s">
        <v>261</v>
      </c>
      <c r="B21" s="359" t="s">
        <v>262</v>
      </c>
      <c r="C21" s="357">
        <v>0</v>
      </c>
    </row>
    <row r="22" spans="1:3" s="79" customFormat="1" ht="30" hidden="1">
      <c r="A22" s="355" t="s">
        <v>263</v>
      </c>
      <c r="B22" s="358" t="s">
        <v>264</v>
      </c>
      <c r="C22" s="360">
        <f>C23</f>
        <v>0</v>
      </c>
    </row>
    <row r="23" spans="1:3" s="79" customFormat="1" ht="30" hidden="1">
      <c r="A23" s="355" t="s">
        <v>265</v>
      </c>
      <c r="B23" s="359" t="s">
        <v>266</v>
      </c>
      <c r="C23" s="357">
        <v>0</v>
      </c>
    </row>
    <row r="24" spans="1:6" s="79" customFormat="1" ht="15">
      <c r="A24" s="355" t="s">
        <v>267</v>
      </c>
      <c r="B24" s="356" t="s">
        <v>268</v>
      </c>
      <c r="C24" s="360">
        <f>C29+C25</f>
        <v>0</v>
      </c>
      <c r="D24" s="79">
        <v>757102.09</v>
      </c>
      <c r="F24" s="79" t="s">
        <v>269</v>
      </c>
    </row>
    <row r="25" spans="1:6" s="79" customFormat="1" ht="15">
      <c r="A25" s="355" t="s">
        <v>270</v>
      </c>
      <c r="B25" s="358" t="s">
        <v>271</v>
      </c>
      <c r="C25" s="357">
        <f>C26</f>
        <v>-24353.88653</v>
      </c>
      <c r="F25" s="79" t="s">
        <v>272</v>
      </c>
    </row>
    <row r="26" spans="1:3" s="79" customFormat="1" ht="15">
      <c r="A26" s="355" t="s">
        <v>273</v>
      </c>
      <c r="B26" s="359" t="s">
        <v>274</v>
      </c>
      <c r="C26" s="360">
        <f>C27</f>
        <v>-24353.88653</v>
      </c>
    </row>
    <row r="27" spans="1:3" s="79" customFormat="1" ht="15">
      <c r="A27" s="355" t="s">
        <v>275</v>
      </c>
      <c r="B27" s="359" t="s">
        <v>276</v>
      </c>
      <c r="C27" s="357">
        <f>C28</f>
        <v>-24353.88653</v>
      </c>
    </row>
    <row r="28" spans="1:4" s="79" customFormat="1" ht="15">
      <c r="A28" s="355" t="s">
        <v>277</v>
      </c>
      <c r="B28" s="359" t="s">
        <v>390</v>
      </c>
      <c r="C28" s="360">
        <v>-24353.88653</v>
      </c>
      <c r="D28" s="79" t="s">
        <v>278</v>
      </c>
    </row>
    <row r="29" spans="1:6" s="79" customFormat="1" ht="15">
      <c r="A29" s="355" t="s">
        <v>279</v>
      </c>
      <c r="B29" s="358" t="s">
        <v>280</v>
      </c>
      <c r="C29" s="357">
        <f>C30</f>
        <v>24353.88653</v>
      </c>
      <c r="F29" s="79" t="s">
        <v>281</v>
      </c>
    </row>
    <row r="30" spans="1:3" s="79" customFormat="1" ht="15">
      <c r="A30" s="355" t="s">
        <v>282</v>
      </c>
      <c r="B30" s="359" t="s">
        <v>283</v>
      </c>
      <c r="C30" s="360">
        <f>C31</f>
        <v>24353.88653</v>
      </c>
    </row>
    <row r="31" spans="1:3" s="79" customFormat="1" ht="15">
      <c r="A31" s="355" t="s">
        <v>284</v>
      </c>
      <c r="B31" s="359" t="s">
        <v>285</v>
      </c>
      <c r="C31" s="357">
        <f>C32</f>
        <v>24353.88653</v>
      </c>
    </row>
    <row r="32" spans="1:4" s="79" customFormat="1" ht="21.75" customHeight="1">
      <c r="A32" s="355" t="s">
        <v>286</v>
      </c>
      <c r="B32" s="359" t="s">
        <v>562</v>
      </c>
      <c r="C32" s="360">
        <v>24353.88653</v>
      </c>
      <c r="D32" s="79" t="s">
        <v>287</v>
      </c>
    </row>
    <row r="33" spans="1:4" s="79" customFormat="1" ht="18.75" hidden="1">
      <c r="A33" s="77" t="s">
        <v>288</v>
      </c>
      <c r="B33" s="78" t="s">
        <v>289</v>
      </c>
      <c r="C33" s="84">
        <f>C34</f>
        <v>0</v>
      </c>
      <c r="D33" s="82"/>
    </row>
    <row r="34" spans="1:3" s="79" customFormat="1" ht="18.75" hidden="1">
      <c r="A34" s="77" t="s">
        <v>290</v>
      </c>
      <c r="B34" s="78" t="s">
        <v>291</v>
      </c>
      <c r="C34" s="85">
        <f>C35-C36</f>
        <v>0</v>
      </c>
    </row>
    <row r="35" spans="1:3" s="79" customFormat="1" ht="37.5" hidden="1">
      <c r="A35" s="77" t="s">
        <v>292</v>
      </c>
      <c r="B35" s="81" t="s">
        <v>293</v>
      </c>
      <c r="C35" s="84"/>
    </row>
    <row r="36" spans="1:3" s="79" customFormat="1" ht="0.75" customHeight="1">
      <c r="A36" s="86" t="s">
        <v>294</v>
      </c>
      <c r="B36" s="87" t="s">
        <v>295</v>
      </c>
      <c r="C36" s="88">
        <v>0</v>
      </c>
    </row>
    <row r="37" spans="2:3" s="79" customFormat="1" ht="15">
      <c r="B37" s="89"/>
      <c r="C37" s="90"/>
    </row>
    <row r="38" spans="2:3" s="79" customFormat="1" ht="15">
      <c r="B38" s="89"/>
      <c r="C38" s="83"/>
    </row>
    <row r="39" spans="2:3" s="79" customFormat="1" ht="15">
      <c r="B39" s="89"/>
      <c r="C39" s="83"/>
    </row>
    <row r="40" spans="2:3" s="79" customFormat="1" ht="15">
      <c r="B40" s="89"/>
      <c r="C40" s="83"/>
    </row>
    <row r="41" spans="1:3" s="79" customFormat="1" ht="15">
      <c r="A41" s="91"/>
      <c r="B41" s="89"/>
      <c r="C41" s="83"/>
    </row>
    <row r="42" spans="1:3" s="79" customFormat="1" ht="15">
      <c r="A42" s="91"/>
      <c r="B42" s="89"/>
      <c r="C42" s="83"/>
    </row>
    <row r="43" spans="2:3" s="79" customFormat="1" ht="15">
      <c r="B43" s="89"/>
      <c r="C43" s="83"/>
    </row>
    <row r="44" spans="2:3" s="79" customFormat="1" ht="15">
      <c r="B44" s="89"/>
      <c r="C44" s="83"/>
    </row>
    <row r="45" spans="2:3" s="79" customFormat="1" ht="15">
      <c r="B45" s="89"/>
      <c r="C45" s="83"/>
    </row>
    <row r="46" spans="2:3" s="79" customFormat="1" ht="15">
      <c r="B46" s="89"/>
      <c r="C46" s="83"/>
    </row>
    <row r="47" spans="2:3" s="79" customFormat="1" ht="15">
      <c r="B47" s="89"/>
      <c r="C47" s="83"/>
    </row>
    <row r="48" spans="2:3" s="79" customFormat="1" ht="15">
      <c r="B48" s="89"/>
      <c r="C48" s="83"/>
    </row>
    <row r="49" spans="2:3" s="79" customFormat="1" ht="15">
      <c r="B49" s="89"/>
      <c r="C49" s="83"/>
    </row>
    <row r="50" spans="2:3" s="79" customFormat="1" ht="15">
      <c r="B50" s="89"/>
      <c r="C50" s="83"/>
    </row>
    <row r="51" spans="2:3" s="79" customFormat="1" ht="15">
      <c r="B51" s="89"/>
      <c r="C51" s="83"/>
    </row>
    <row r="52" spans="2:3" s="79" customFormat="1" ht="15">
      <c r="B52" s="89"/>
      <c r="C52" s="83"/>
    </row>
    <row r="53" spans="2:3" s="79" customFormat="1" ht="15">
      <c r="B53" s="89"/>
      <c r="C53" s="83"/>
    </row>
    <row r="54" spans="2:3" s="79" customFormat="1" ht="15">
      <c r="B54" s="89"/>
      <c r="C54" s="83"/>
    </row>
    <row r="55" spans="2:3" s="79" customFormat="1" ht="15">
      <c r="B55" s="89"/>
      <c r="C55" s="83"/>
    </row>
    <row r="56" spans="2:3" s="79" customFormat="1" ht="15">
      <c r="B56" s="89"/>
      <c r="C56" s="83"/>
    </row>
    <row r="57" spans="2:3" s="79" customFormat="1" ht="15">
      <c r="B57" s="89"/>
      <c r="C57" s="83"/>
    </row>
    <row r="58" spans="2:3" s="79" customFormat="1" ht="15">
      <c r="B58" s="89"/>
      <c r="C58" s="83"/>
    </row>
    <row r="59" spans="2:3" s="79" customFormat="1" ht="15">
      <c r="B59" s="89"/>
      <c r="C59" s="83"/>
    </row>
    <row r="60" spans="2:3" s="79" customFormat="1" ht="15">
      <c r="B60" s="89"/>
      <c r="C60" s="83"/>
    </row>
    <row r="61" spans="2:3" s="79" customFormat="1" ht="15">
      <c r="B61" s="89"/>
      <c r="C61" s="83"/>
    </row>
    <row r="62" spans="2:3" s="79" customFormat="1" ht="15">
      <c r="B62" s="89"/>
      <c r="C62" s="83"/>
    </row>
    <row r="63" spans="2:3" s="79" customFormat="1" ht="15">
      <c r="B63" s="89"/>
      <c r="C63" s="83"/>
    </row>
    <row r="64" spans="2:3" s="79" customFormat="1" ht="15">
      <c r="B64" s="89"/>
      <c r="C64" s="83"/>
    </row>
    <row r="65" spans="2:3" s="79" customFormat="1" ht="15">
      <c r="B65" s="89"/>
      <c r="C65" s="83"/>
    </row>
    <row r="66" spans="2:3" s="79" customFormat="1" ht="15">
      <c r="B66" s="89"/>
      <c r="C66" s="83"/>
    </row>
    <row r="67" spans="2:3" s="79" customFormat="1" ht="15">
      <c r="B67" s="89"/>
      <c r="C67" s="83"/>
    </row>
    <row r="68" spans="2:3" s="79" customFormat="1" ht="15">
      <c r="B68" s="89"/>
      <c r="C68" s="83"/>
    </row>
    <row r="69" spans="2:3" s="79" customFormat="1" ht="15">
      <c r="B69" s="89"/>
      <c r="C69" s="83"/>
    </row>
    <row r="70" spans="2:3" s="79" customFormat="1" ht="15">
      <c r="B70" s="89"/>
      <c r="C70" s="83"/>
    </row>
    <row r="71" spans="2:3" s="79" customFormat="1" ht="15">
      <c r="B71" s="89"/>
      <c r="C71" s="83"/>
    </row>
    <row r="72" spans="2:3" s="79" customFormat="1" ht="15">
      <c r="B72" s="89"/>
      <c r="C72" s="83"/>
    </row>
    <row r="73" spans="2:3" s="79" customFormat="1" ht="15">
      <c r="B73" s="89"/>
      <c r="C73" s="83"/>
    </row>
    <row r="74" spans="2:3" s="79" customFormat="1" ht="15">
      <c r="B74" s="89"/>
      <c r="C74" s="83"/>
    </row>
    <row r="75" spans="2:3" s="79" customFormat="1" ht="15">
      <c r="B75" s="89"/>
      <c r="C75" s="83"/>
    </row>
    <row r="76" spans="2:3" s="79" customFormat="1" ht="15">
      <c r="B76" s="89"/>
      <c r="C76" s="83"/>
    </row>
    <row r="77" spans="2:3" s="79" customFormat="1" ht="15">
      <c r="B77" s="89"/>
      <c r="C77" s="83"/>
    </row>
    <row r="78" spans="2:3" s="79" customFormat="1" ht="15">
      <c r="B78" s="89"/>
      <c r="C78" s="83"/>
    </row>
    <row r="79" spans="2:3" s="79" customFormat="1" ht="15">
      <c r="B79" s="89"/>
      <c r="C79" s="83"/>
    </row>
    <row r="80" spans="2:3" s="79" customFormat="1" ht="15">
      <c r="B80" s="89"/>
      <c r="C80" s="83"/>
    </row>
    <row r="81" spans="2:3" s="79" customFormat="1" ht="15">
      <c r="B81" s="89"/>
      <c r="C81" s="83"/>
    </row>
    <row r="82" spans="2:3" s="79" customFormat="1" ht="15">
      <c r="B82" s="89"/>
      <c r="C82" s="83"/>
    </row>
    <row r="83" spans="2:3" s="79" customFormat="1" ht="15">
      <c r="B83" s="89"/>
      <c r="C83" s="83"/>
    </row>
    <row r="84" spans="2:3" s="79" customFormat="1" ht="15">
      <c r="B84" s="89"/>
      <c r="C84" s="83"/>
    </row>
    <row r="85" spans="2:3" s="79" customFormat="1" ht="15">
      <c r="B85" s="89"/>
      <c r="C85" s="83"/>
    </row>
    <row r="86" spans="2:3" s="79" customFormat="1" ht="15">
      <c r="B86" s="89"/>
      <c r="C86" s="83"/>
    </row>
    <row r="87" spans="2:3" s="79" customFormat="1" ht="15">
      <c r="B87" s="89"/>
      <c r="C87" s="83"/>
    </row>
    <row r="88" spans="2:3" s="79" customFormat="1" ht="15">
      <c r="B88" s="89"/>
      <c r="C88" s="83"/>
    </row>
    <row r="89" spans="2:3" s="79" customFormat="1" ht="15">
      <c r="B89" s="89"/>
      <c r="C89" s="83"/>
    </row>
    <row r="90" spans="2:3" s="79" customFormat="1" ht="15">
      <c r="B90" s="89"/>
      <c r="C90" s="83"/>
    </row>
    <row r="91" spans="2:3" s="79" customFormat="1" ht="15">
      <c r="B91" s="89"/>
      <c r="C91" s="83"/>
    </row>
    <row r="92" spans="2:3" s="94" customFormat="1" ht="12.75">
      <c r="B92" s="92"/>
      <c r="C92" s="93"/>
    </row>
    <row r="93" spans="2:3" s="94" customFormat="1" ht="12.75">
      <c r="B93" s="92"/>
      <c r="C93" s="93"/>
    </row>
    <row r="94" spans="2:3" s="94" customFormat="1" ht="12.75">
      <c r="B94" s="92"/>
      <c r="C94" s="93"/>
    </row>
    <row r="95" spans="2:3" s="94" customFormat="1" ht="12.75">
      <c r="B95" s="92"/>
      <c r="C95" s="93"/>
    </row>
    <row r="96" spans="2:3" s="94" customFormat="1" ht="12.75">
      <c r="B96" s="92"/>
      <c r="C96" s="93"/>
    </row>
    <row r="97" spans="2:3" s="94" customFormat="1" ht="12.75">
      <c r="B97" s="92"/>
      <c r="C97" s="93"/>
    </row>
    <row r="98" spans="2:3" s="94" customFormat="1" ht="12.75">
      <c r="B98" s="92"/>
      <c r="C98" s="93"/>
    </row>
    <row r="99" spans="2:3" s="94" customFormat="1" ht="12.75">
      <c r="B99" s="92"/>
      <c r="C99" s="93"/>
    </row>
    <row r="100" spans="2:3" s="94" customFormat="1" ht="12.75">
      <c r="B100" s="92"/>
      <c r="C100" s="93"/>
    </row>
    <row r="101" spans="2:3" s="94" customFormat="1" ht="12.75">
      <c r="B101" s="92"/>
      <c r="C101" s="93"/>
    </row>
    <row r="102" spans="2:3" s="94" customFormat="1" ht="12.75">
      <c r="B102" s="92"/>
      <c r="C102" s="93"/>
    </row>
    <row r="103" spans="2:3" s="94" customFormat="1" ht="12.75">
      <c r="B103" s="92"/>
      <c r="C103" s="93"/>
    </row>
    <row r="104" spans="2:3" s="94" customFormat="1" ht="12.75">
      <c r="B104" s="92"/>
      <c r="C104" s="93"/>
    </row>
    <row r="105" spans="2:3" s="94" customFormat="1" ht="12.75">
      <c r="B105" s="92"/>
      <c r="C105" s="93"/>
    </row>
    <row r="106" spans="2:3" s="94" customFormat="1" ht="12.75">
      <c r="B106" s="92"/>
      <c r="C106" s="93"/>
    </row>
    <row r="107" spans="2:3" s="94" customFormat="1" ht="12.75">
      <c r="B107" s="92"/>
      <c r="C107" s="93"/>
    </row>
    <row r="108" spans="2:3" s="94" customFormat="1" ht="12.75">
      <c r="B108" s="92"/>
      <c r="C108" s="93"/>
    </row>
    <row r="109" spans="2:3" s="94" customFormat="1" ht="12.75">
      <c r="B109" s="92"/>
      <c r="C109" s="93"/>
    </row>
    <row r="110" spans="2:3" s="94" customFormat="1" ht="12.75">
      <c r="B110" s="92"/>
      <c r="C110" s="93"/>
    </row>
    <row r="111" spans="2:3" s="94" customFormat="1" ht="12.75">
      <c r="B111" s="92"/>
      <c r="C111" s="93"/>
    </row>
    <row r="112" spans="2:3" s="94" customFormat="1" ht="12.75">
      <c r="B112" s="92"/>
      <c r="C112" s="93"/>
    </row>
    <row r="113" ht="12.75">
      <c r="C113" s="95"/>
    </row>
    <row r="114" ht="12.75">
      <c r="C114" s="95"/>
    </row>
    <row r="115" ht="12.75">
      <c r="C115" s="95"/>
    </row>
    <row r="116" ht="12.75">
      <c r="C116" s="95"/>
    </row>
    <row r="117" ht="12.75">
      <c r="C117" s="95"/>
    </row>
    <row r="118" ht="12.75">
      <c r="C118" s="95"/>
    </row>
    <row r="119" ht="12.75">
      <c r="C119" s="95"/>
    </row>
    <row r="120" ht="12.75">
      <c r="C120" s="95"/>
    </row>
    <row r="121" ht="12.75">
      <c r="C121" s="95"/>
    </row>
    <row r="122" ht="12.75">
      <c r="C122" s="95"/>
    </row>
    <row r="123" ht="12.75">
      <c r="C123" s="95"/>
    </row>
    <row r="124" ht="12.75">
      <c r="C124" s="95"/>
    </row>
    <row r="125" ht="12.75">
      <c r="C125" s="95"/>
    </row>
    <row r="126" ht="12.75">
      <c r="C126" s="95"/>
    </row>
    <row r="127" ht="12.75">
      <c r="C127" s="95"/>
    </row>
    <row r="128" ht="12.75">
      <c r="C128" s="95"/>
    </row>
    <row r="129" ht="12.75">
      <c r="C129" s="95"/>
    </row>
    <row r="130" ht="12.75">
      <c r="C130" s="95"/>
    </row>
    <row r="131" ht="12.75">
      <c r="C131" s="95"/>
    </row>
    <row r="132" ht="12.75">
      <c r="C132" s="95"/>
    </row>
    <row r="133" ht="12.75">
      <c r="C133" s="95"/>
    </row>
    <row r="134" ht="12.75">
      <c r="C134" s="95"/>
    </row>
    <row r="135" ht="12.75">
      <c r="C135" s="95"/>
    </row>
    <row r="136" ht="12.75">
      <c r="C136" s="95"/>
    </row>
    <row r="137" ht="12.75">
      <c r="C137" s="95"/>
    </row>
    <row r="138" ht="12.75">
      <c r="C138" s="95"/>
    </row>
    <row r="139" ht="12.75">
      <c r="C139" s="95"/>
    </row>
    <row r="140" ht="12.75">
      <c r="C140" s="95"/>
    </row>
    <row r="141" ht="12.75">
      <c r="C141" s="95"/>
    </row>
    <row r="142" ht="12.75">
      <c r="C142" s="95"/>
    </row>
    <row r="143" ht="12.75">
      <c r="C143" s="95"/>
    </row>
    <row r="144" ht="12.75">
      <c r="C144" s="95"/>
    </row>
    <row r="145" ht="12.75">
      <c r="C145" s="95"/>
    </row>
    <row r="146" ht="12.75">
      <c r="C146" s="95"/>
    </row>
    <row r="147" ht="12.75">
      <c r="C147" s="95"/>
    </row>
    <row r="148" ht="12.75">
      <c r="C148" s="95"/>
    </row>
    <row r="149" ht="12.75">
      <c r="C149" s="95"/>
    </row>
    <row r="150" ht="12.75">
      <c r="C150" s="95"/>
    </row>
    <row r="151" ht="12.75">
      <c r="C151" s="95"/>
    </row>
    <row r="152" ht="12.75">
      <c r="C152" s="95"/>
    </row>
    <row r="153" ht="12.75">
      <c r="C153" s="95"/>
    </row>
    <row r="154" ht="12.75">
      <c r="C154" s="95"/>
    </row>
    <row r="155" ht="12.75">
      <c r="C155" s="95"/>
    </row>
    <row r="156" ht="12.75">
      <c r="C156" s="95"/>
    </row>
    <row r="157" ht="12.75">
      <c r="C157" s="95"/>
    </row>
    <row r="158" ht="12.75">
      <c r="C158" s="95"/>
    </row>
    <row r="159" ht="12.75">
      <c r="C159" s="95"/>
    </row>
    <row r="160" ht="12.75">
      <c r="C160" s="95"/>
    </row>
    <row r="161" ht="12.75">
      <c r="C161" s="95"/>
    </row>
    <row r="162" ht="12.75">
      <c r="C162" s="95"/>
    </row>
    <row r="163" ht="12.75">
      <c r="C163" s="95"/>
    </row>
    <row r="164" ht="12.75">
      <c r="C164" s="95"/>
    </row>
    <row r="165" ht="12.75">
      <c r="C165" s="95"/>
    </row>
    <row r="166" ht="12.75">
      <c r="C166" s="95"/>
    </row>
    <row r="167" ht="12.75">
      <c r="C167" s="95"/>
    </row>
    <row r="168" ht="12.75">
      <c r="C168" s="95"/>
    </row>
    <row r="169" ht="12.75">
      <c r="C169" s="95"/>
    </row>
    <row r="170" ht="12.75">
      <c r="C170" s="95"/>
    </row>
    <row r="171" ht="12.75">
      <c r="C171" s="95"/>
    </row>
    <row r="172" ht="12.75">
      <c r="C172" s="95"/>
    </row>
    <row r="173" ht="12.75">
      <c r="C173" s="95"/>
    </row>
    <row r="174" ht="12.75">
      <c r="C174" s="95"/>
    </row>
    <row r="175" ht="12.75">
      <c r="C175" s="95"/>
    </row>
    <row r="176" ht="12.75">
      <c r="C176" s="95"/>
    </row>
    <row r="177" ht="12.75">
      <c r="C177" s="95"/>
    </row>
    <row r="178" ht="12.75">
      <c r="C178" s="95"/>
    </row>
    <row r="179" ht="12.75">
      <c r="C179" s="95"/>
    </row>
    <row r="180" ht="12.75">
      <c r="C180" s="95"/>
    </row>
    <row r="181" ht="12.75">
      <c r="C181" s="95"/>
    </row>
    <row r="182" ht="12.75">
      <c r="C182" s="95"/>
    </row>
    <row r="183" ht="12.75">
      <c r="C183" s="95"/>
    </row>
    <row r="184" ht="12.75">
      <c r="C184" s="95"/>
    </row>
    <row r="185" ht="12.75">
      <c r="C185" s="95"/>
    </row>
    <row r="186" ht="12.75">
      <c r="C186" s="95"/>
    </row>
    <row r="187" ht="12.75">
      <c r="C187" s="95"/>
    </row>
    <row r="188" ht="12.75">
      <c r="C188" s="95"/>
    </row>
    <row r="189" ht="12.75">
      <c r="C189" s="95"/>
    </row>
    <row r="190" ht="12.75">
      <c r="C190" s="95"/>
    </row>
    <row r="191" ht="12.75">
      <c r="C191" s="95"/>
    </row>
    <row r="192" ht="12.75">
      <c r="C192" s="95"/>
    </row>
    <row r="193" ht="12.75">
      <c r="C193" s="95"/>
    </row>
    <row r="194" ht="12.75">
      <c r="C194" s="95"/>
    </row>
    <row r="195" ht="12.75">
      <c r="C195" s="95"/>
    </row>
    <row r="196" ht="12.75">
      <c r="C196" s="95"/>
    </row>
    <row r="197" ht="12.75">
      <c r="C197" s="95"/>
    </row>
    <row r="198" ht="12.75">
      <c r="C198" s="95"/>
    </row>
    <row r="199" ht="12.75">
      <c r="C199" s="95"/>
    </row>
    <row r="200" ht="12.75">
      <c r="C200" s="95"/>
    </row>
    <row r="201" ht="12.75">
      <c r="C201" s="95"/>
    </row>
    <row r="202" ht="12.75">
      <c r="C202" s="95"/>
    </row>
    <row r="203" ht="12.75">
      <c r="C203" s="95"/>
    </row>
    <row r="204" ht="12.75">
      <c r="C204" s="95"/>
    </row>
    <row r="205" ht="12.75">
      <c r="C205" s="95"/>
    </row>
    <row r="206" ht="12.75">
      <c r="C206" s="95"/>
    </row>
    <row r="207" ht="12.75">
      <c r="C207" s="95"/>
    </row>
    <row r="208" ht="12.75">
      <c r="C208" s="95"/>
    </row>
    <row r="209" ht="12.75">
      <c r="C209" s="95"/>
    </row>
    <row r="210" ht="12.75">
      <c r="C210" s="95"/>
    </row>
    <row r="211" ht="12.75">
      <c r="C211" s="95"/>
    </row>
    <row r="212" ht="12.75">
      <c r="C212" s="95"/>
    </row>
    <row r="213" ht="12.75">
      <c r="C213" s="95"/>
    </row>
    <row r="214" ht="12.75">
      <c r="C214" s="95"/>
    </row>
    <row r="215" ht="12.75">
      <c r="C215" s="95"/>
    </row>
    <row r="216" ht="12.75">
      <c r="C216" s="95"/>
    </row>
    <row r="217" ht="12.75">
      <c r="C217" s="95"/>
    </row>
    <row r="218" ht="12.75">
      <c r="C218" s="95"/>
    </row>
    <row r="219" ht="12.75">
      <c r="C219" s="95"/>
    </row>
    <row r="220" ht="12.75">
      <c r="C220" s="95"/>
    </row>
    <row r="221" ht="12.75">
      <c r="C221" s="95"/>
    </row>
    <row r="222" ht="12.75">
      <c r="C222" s="95"/>
    </row>
    <row r="223" ht="12.75">
      <c r="C223" s="95"/>
    </row>
    <row r="224" ht="12.75">
      <c r="C224" s="95"/>
    </row>
    <row r="225" ht="12.75">
      <c r="C225" s="95"/>
    </row>
    <row r="226" ht="12.75">
      <c r="C226" s="95"/>
    </row>
    <row r="227" ht="12.75">
      <c r="C227" s="95"/>
    </row>
    <row r="228" ht="12.75">
      <c r="C228" s="95"/>
    </row>
    <row r="229" ht="12.75">
      <c r="C229" s="95"/>
    </row>
    <row r="230" ht="12.75">
      <c r="C230" s="95"/>
    </row>
    <row r="231" ht="12.75">
      <c r="C231" s="95"/>
    </row>
    <row r="232" ht="12.75">
      <c r="C232" s="95"/>
    </row>
    <row r="233" ht="12.75">
      <c r="C233" s="95"/>
    </row>
    <row r="234" ht="12.75">
      <c r="C234" s="95"/>
    </row>
    <row r="235" ht="12.75">
      <c r="C235" s="95"/>
    </row>
    <row r="236" ht="12.75">
      <c r="C236" s="95"/>
    </row>
    <row r="237" ht="12.75">
      <c r="C237" s="95"/>
    </row>
    <row r="238" ht="12.75">
      <c r="C238" s="95"/>
    </row>
    <row r="239" ht="12.75">
      <c r="C239" s="95"/>
    </row>
    <row r="240" ht="12.75">
      <c r="C240" s="95"/>
    </row>
    <row r="241" ht="12.75">
      <c r="C241" s="95"/>
    </row>
    <row r="242" ht="12.75">
      <c r="C242" s="95"/>
    </row>
    <row r="243" ht="12.75">
      <c r="C243" s="95"/>
    </row>
    <row r="244" ht="12.75">
      <c r="C244" s="95"/>
    </row>
    <row r="245" ht="12.75">
      <c r="C245" s="95"/>
    </row>
    <row r="246" ht="12.75">
      <c r="C246" s="95"/>
    </row>
    <row r="247" ht="12.75">
      <c r="C247" s="95"/>
    </row>
    <row r="248" ht="12.75">
      <c r="C248" s="95"/>
    </row>
    <row r="249" ht="12.75">
      <c r="C249" s="95"/>
    </row>
    <row r="250" ht="12.75">
      <c r="C250" s="95"/>
    </row>
    <row r="251" ht="12.75">
      <c r="C251" s="95"/>
    </row>
    <row r="252" ht="12.75">
      <c r="C252" s="95"/>
    </row>
    <row r="253" ht="12.75">
      <c r="C253" s="95"/>
    </row>
    <row r="254" ht="12.75">
      <c r="C254" s="95"/>
    </row>
    <row r="255" ht="12.75">
      <c r="C255" s="95"/>
    </row>
    <row r="256" ht="12.75">
      <c r="C256" s="95"/>
    </row>
    <row r="257" ht="12.75">
      <c r="C257" s="95"/>
    </row>
    <row r="258" ht="12.75">
      <c r="C258" s="95"/>
    </row>
    <row r="259" ht="12.75">
      <c r="C259" s="95"/>
    </row>
    <row r="260" ht="12.75">
      <c r="C260" s="95"/>
    </row>
    <row r="261" ht="12.75">
      <c r="C261" s="95"/>
    </row>
    <row r="262" ht="12.75">
      <c r="C262" s="95"/>
    </row>
    <row r="263" ht="12.75">
      <c r="C263" s="95"/>
    </row>
    <row r="264" ht="12.75">
      <c r="C264" s="95"/>
    </row>
    <row r="265" ht="12.75">
      <c r="C265" s="95"/>
    </row>
    <row r="266" ht="12.75">
      <c r="C266" s="95"/>
    </row>
    <row r="267" ht="12.75">
      <c r="C267" s="95"/>
    </row>
    <row r="268" ht="12.75">
      <c r="C268" s="95"/>
    </row>
    <row r="269" ht="12.75">
      <c r="C269" s="95"/>
    </row>
    <row r="270" ht="12.75">
      <c r="C270" s="95"/>
    </row>
    <row r="271" ht="12.75">
      <c r="C271" s="95"/>
    </row>
    <row r="272" ht="12.75">
      <c r="C272" s="95"/>
    </row>
    <row r="273" ht="12.75">
      <c r="C273" s="95"/>
    </row>
    <row r="274" ht="12.75">
      <c r="C274" s="95"/>
    </row>
    <row r="275" ht="12.75">
      <c r="C275" s="95"/>
    </row>
    <row r="276" ht="12.75">
      <c r="C276" s="95"/>
    </row>
    <row r="277" ht="12.75">
      <c r="C277" s="95"/>
    </row>
    <row r="278" ht="12.75">
      <c r="C278" s="95"/>
    </row>
    <row r="279" ht="12.75">
      <c r="C279" s="95"/>
    </row>
    <row r="280" ht="12.75">
      <c r="C280" s="95"/>
    </row>
    <row r="281" ht="12.75">
      <c r="C281" s="95"/>
    </row>
    <row r="282" ht="12.75">
      <c r="C282" s="95"/>
    </row>
    <row r="283" ht="12.75">
      <c r="C283" s="95"/>
    </row>
    <row r="284" ht="12.75">
      <c r="C284" s="95"/>
    </row>
    <row r="285" ht="12.75">
      <c r="C285" s="95"/>
    </row>
    <row r="286" ht="12.75">
      <c r="C286" s="95"/>
    </row>
    <row r="287" ht="12.75">
      <c r="C287" s="95"/>
    </row>
    <row r="288" ht="12.75">
      <c r="C288" s="95"/>
    </row>
    <row r="289" ht="12.75">
      <c r="C289" s="95"/>
    </row>
    <row r="290" ht="12.75">
      <c r="C290" s="95"/>
    </row>
    <row r="291" ht="12.75">
      <c r="C291" s="95"/>
    </row>
    <row r="292" ht="12.75">
      <c r="C292" s="95"/>
    </row>
    <row r="293" ht="12.75">
      <c r="C293" s="95"/>
    </row>
    <row r="294" ht="12.75">
      <c r="C294" s="95"/>
    </row>
    <row r="295" ht="12.75">
      <c r="C295" s="95"/>
    </row>
    <row r="296" ht="12.75">
      <c r="C296" s="95"/>
    </row>
    <row r="297" ht="12.75">
      <c r="C297" s="95"/>
    </row>
    <row r="298" ht="12.75">
      <c r="C298" s="95"/>
    </row>
    <row r="299" ht="12.75">
      <c r="C299" s="95"/>
    </row>
    <row r="300" ht="12.75">
      <c r="C300" s="95"/>
    </row>
    <row r="301" ht="12.75">
      <c r="C301" s="95"/>
    </row>
    <row r="302" ht="12.75">
      <c r="C302" s="95"/>
    </row>
    <row r="303" ht="12.75">
      <c r="C303" s="95"/>
    </row>
    <row r="304" ht="12.75">
      <c r="C304" s="95"/>
    </row>
    <row r="305" ht="12.75">
      <c r="C305" s="95"/>
    </row>
    <row r="306" ht="12.75">
      <c r="C306" s="95"/>
    </row>
    <row r="307" ht="12.75">
      <c r="C307" s="95"/>
    </row>
    <row r="308" ht="12.75">
      <c r="C308" s="95"/>
    </row>
    <row r="309" ht="12.75">
      <c r="C309" s="95"/>
    </row>
    <row r="310" ht="12.75">
      <c r="C310" s="95"/>
    </row>
    <row r="311" ht="12.75">
      <c r="C311" s="95"/>
    </row>
    <row r="312" ht="12.75">
      <c r="C312" s="95"/>
    </row>
    <row r="313" ht="12.75">
      <c r="C313" s="95"/>
    </row>
    <row r="314" ht="12.75">
      <c r="C314" s="95"/>
    </row>
    <row r="315" ht="12.75">
      <c r="C315" s="95"/>
    </row>
    <row r="316" ht="12.75">
      <c r="C316" s="95"/>
    </row>
    <row r="317" ht="12.75">
      <c r="C317" s="95"/>
    </row>
    <row r="318" ht="12.75">
      <c r="C318" s="95"/>
    </row>
    <row r="319" ht="12.75">
      <c r="C319" s="95"/>
    </row>
    <row r="320" ht="12.75">
      <c r="C320" s="95"/>
    </row>
    <row r="321" ht="12.75">
      <c r="C321" s="95"/>
    </row>
    <row r="322" ht="12.75">
      <c r="C322" s="95"/>
    </row>
    <row r="323" ht="12.75">
      <c r="C323" s="95"/>
    </row>
    <row r="324" ht="12.75">
      <c r="C324" s="95"/>
    </row>
    <row r="325" ht="12.75">
      <c r="C325" s="95"/>
    </row>
    <row r="326" ht="12.75">
      <c r="C326" s="95"/>
    </row>
    <row r="327" ht="12.75">
      <c r="C327" s="95"/>
    </row>
    <row r="328" ht="12.75">
      <c r="C328" s="95"/>
    </row>
    <row r="329" ht="12.75">
      <c r="C329" s="95"/>
    </row>
    <row r="330" ht="12.75">
      <c r="C330" s="95"/>
    </row>
    <row r="331" ht="12.75">
      <c r="C331" s="95"/>
    </row>
    <row r="332" ht="12.75">
      <c r="C332" s="95"/>
    </row>
    <row r="333" ht="12.75">
      <c r="C333" s="95"/>
    </row>
    <row r="334" ht="12.75">
      <c r="C334" s="95"/>
    </row>
    <row r="335" ht="12.75">
      <c r="C335" s="95"/>
    </row>
    <row r="336" ht="12.75">
      <c r="C336" s="95"/>
    </row>
    <row r="337" ht="12.75">
      <c r="C337" s="95"/>
    </row>
    <row r="338" ht="12.75">
      <c r="C338" s="95"/>
    </row>
    <row r="339" ht="12.75">
      <c r="C339" s="95"/>
    </row>
    <row r="340" ht="12.75">
      <c r="C340" s="95"/>
    </row>
    <row r="341" ht="12.75">
      <c r="C341" s="95"/>
    </row>
    <row r="342" ht="12.75">
      <c r="C342" s="95"/>
    </row>
    <row r="343" ht="12.75">
      <c r="C343" s="95"/>
    </row>
    <row r="344" ht="12.75">
      <c r="C344" s="95"/>
    </row>
    <row r="345" ht="12.75">
      <c r="C345" s="95"/>
    </row>
    <row r="346" ht="12.75">
      <c r="C346" s="95"/>
    </row>
    <row r="347" ht="12.75">
      <c r="C347" s="95"/>
    </row>
    <row r="348" ht="12.75">
      <c r="C348" s="95"/>
    </row>
    <row r="349" ht="12.75">
      <c r="C349" s="95"/>
    </row>
    <row r="350" ht="12.75">
      <c r="C350" s="95"/>
    </row>
    <row r="351" ht="12.75">
      <c r="C351" s="95"/>
    </row>
    <row r="352" ht="12.75">
      <c r="C352" s="95"/>
    </row>
    <row r="353" ht="12.75">
      <c r="C353" s="95"/>
    </row>
    <row r="354" ht="12.75">
      <c r="C354" s="95"/>
    </row>
    <row r="355" ht="12.75">
      <c r="C355" s="95"/>
    </row>
    <row r="356" ht="12.75">
      <c r="C356" s="95"/>
    </row>
    <row r="357" ht="12.75">
      <c r="C357" s="95"/>
    </row>
    <row r="358" ht="12.75">
      <c r="C358" s="95"/>
    </row>
    <row r="359" ht="12.75">
      <c r="C359" s="95"/>
    </row>
    <row r="360" ht="12.75">
      <c r="C360" s="95"/>
    </row>
    <row r="361" ht="12.75">
      <c r="C361" s="95"/>
    </row>
    <row r="362" ht="12.75">
      <c r="C362" s="95"/>
    </row>
    <row r="363" ht="12.75">
      <c r="C363" s="95"/>
    </row>
    <row r="364" ht="12.75">
      <c r="C364" s="95"/>
    </row>
    <row r="365" ht="12.75">
      <c r="C365" s="95"/>
    </row>
    <row r="366" ht="12.75">
      <c r="C366" s="95"/>
    </row>
    <row r="367" ht="12.75">
      <c r="C367" s="95"/>
    </row>
    <row r="368" ht="12.75">
      <c r="C368" s="95"/>
    </row>
    <row r="369" ht="12.75">
      <c r="C369" s="95"/>
    </row>
    <row r="370" ht="12.75">
      <c r="C370" s="95"/>
    </row>
    <row r="371" ht="12.75">
      <c r="C371" s="95"/>
    </row>
    <row r="372" ht="12.75">
      <c r="C372" s="95"/>
    </row>
    <row r="373" ht="12.75">
      <c r="C373" s="95"/>
    </row>
    <row r="374" ht="12.75">
      <c r="C374" s="95"/>
    </row>
    <row r="375" ht="12.75">
      <c r="C375" s="95"/>
    </row>
    <row r="376" ht="12.75">
      <c r="C376" s="95"/>
    </row>
    <row r="377" ht="12.75">
      <c r="C377" s="95"/>
    </row>
    <row r="378" ht="12.75">
      <c r="C378" s="95"/>
    </row>
    <row r="379" ht="12.75">
      <c r="C379" s="95"/>
    </row>
    <row r="380" ht="12.75">
      <c r="C380" s="95"/>
    </row>
    <row r="381" ht="12.75">
      <c r="C381" s="95"/>
    </row>
    <row r="382" ht="12.75">
      <c r="C382" s="95"/>
    </row>
    <row r="383" ht="12.75">
      <c r="C383" s="95"/>
    </row>
    <row r="384" ht="12.75">
      <c r="C384" s="95"/>
    </row>
    <row r="385" ht="12.75">
      <c r="C385" s="95"/>
    </row>
    <row r="386" ht="12.75">
      <c r="C386" s="95"/>
    </row>
    <row r="387" ht="12.75">
      <c r="C387" s="95"/>
    </row>
    <row r="388" ht="12.75">
      <c r="C388" s="95"/>
    </row>
    <row r="389" ht="12.75">
      <c r="C389" s="95"/>
    </row>
    <row r="390" ht="12.75">
      <c r="C390" s="95"/>
    </row>
    <row r="391" ht="12.75">
      <c r="C391" s="95"/>
    </row>
    <row r="392" ht="12.75">
      <c r="C392" s="95"/>
    </row>
    <row r="393" ht="12.75">
      <c r="C393" s="95"/>
    </row>
    <row r="394" ht="12.75">
      <c r="C394" s="95"/>
    </row>
    <row r="395" ht="12.75">
      <c r="C395" s="95"/>
    </row>
    <row r="396" ht="12.75">
      <c r="C396" s="95"/>
    </row>
    <row r="397" ht="12.75">
      <c r="C397" s="95"/>
    </row>
    <row r="398" ht="12.75">
      <c r="C398" s="95"/>
    </row>
    <row r="399" ht="12.75">
      <c r="C399" s="95"/>
    </row>
    <row r="400" ht="12.75">
      <c r="C400" s="95"/>
    </row>
    <row r="401" ht="12.75">
      <c r="C401" s="95"/>
    </row>
    <row r="402" ht="12.75">
      <c r="C402" s="95"/>
    </row>
    <row r="403" ht="12.75">
      <c r="C403" s="95"/>
    </row>
    <row r="404" ht="12.75">
      <c r="C404" s="95"/>
    </row>
    <row r="405" ht="12.75">
      <c r="C405" s="95"/>
    </row>
    <row r="406" ht="12.75">
      <c r="C406" s="95"/>
    </row>
    <row r="407" ht="12.75">
      <c r="C407" s="95"/>
    </row>
    <row r="408" ht="12.75">
      <c r="C408" s="95"/>
    </row>
    <row r="409" ht="12.75">
      <c r="C409" s="95"/>
    </row>
    <row r="410" ht="12.75">
      <c r="C410" s="95"/>
    </row>
    <row r="411" ht="12.75">
      <c r="C411" s="95"/>
    </row>
    <row r="412" ht="12.75">
      <c r="C412" s="95"/>
    </row>
    <row r="413" ht="12.75">
      <c r="C413" s="95"/>
    </row>
    <row r="414" ht="12.75">
      <c r="C414" s="95"/>
    </row>
    <row r="415" ht="12.75">
      <c r="C415" s="95"/>
    </row>
    <row r="416" ht="12.75">
      <c r="C416" s="95"/>
    </row>
    <row r="417" ht="12.75">
      <c r="C417" s="95"/>
    </row>
    <row r="418" ht="12.75">
      <c r="C418" s="95"/>
    </row>
    <row r="419" ht="12.75">
      <c r="C419" s="95"/>
    </row>
    <row r="420" ht="12.75">
      <c r="C420" s="95"/>
    </row>
    <row r="421" ht="12.75">
      <c r="C421" s="95"/>
    </row>
    <row r="422" ht="12.75">
      <c r="C422" s="95"/>
    </row>
    <row r="423" ht="12.75">
      <c r="C423" s="95"/>
    </row>
    <row r="424" ht="12.75">
      <c r="C424" s="95"/>
    </row>
    <row r="425" ht="12.75">
      <c r="C425" s="95"/>
    </row>
    <row r="426" ht="12.75">
      <c r="C426" s="95"/>
    </row>
    <row r="427" ht="12.75">
      <c r="C427" s="95"/>
    </row>
    <row r="428" ht="12.75">
      <c r="C428" s="95"/>
    </row>
    <row r="429" ht="12.75">
      <c r="C429" s="95"/>
    </row>
    <row r="430" ht="12.75">
      <c r="C430" s="95"/>
    </row>
    <row r="431" ht="12.75">
      <c r="C431" s="95"/>
    </row>
    <row r="432" ht="12.75">
      <c r="C432" s="95"/>
    </row>
    <row r="433" ht="12.75">
      <c r="C433" s="95"/>
    </row>
    <row r="434" ht="12.75">
      <c r="C434" s="95"/>
    </row>
    <row r="435" ht="12.75">
      <c r="C435" s="95"/>
    </row>
    <row r="436" ht="12.75">
      <c r="C436" s="95"/>
    </row>
    <row r="437" ht="12.75">
      <c r="C437" s="95"/>
    </row>
    <row r="438" ht="12.75">
      <c r="C438" s="95"/>
    </row>
    <row r="439" ht="12.75">
      <c r="C439" s="95"/>
    </row>
    <row r="440" ht="12.75">
      <c r="C440" s="95"/>
    </row>
    <row r="441" ht="12.75">
      <c r="C441" s="95"/>
    </row>
  </sheetData>
  <sheetProtection/>
  <mergeCells count="7">
    <mergeCell ref="B1:C1"/>
    <mergeCell ref="B2:C2"/>
    <mergeCell ref="B6:C6"/>
    <mergeCell ref="D11:H11"/>
    <mergeCell ref="D14:E14"/>
    <mergeCell ref="B3:C3"/>
    <mergeCell ref="B4:C4"/>
  </mergeCells>
  <printOptions/>
  <pageMargins left="0.63" right="0.48" top="0.72" bottom="0.39" header="0.2362204724409449" footer="0.2"/>
  <pageSetup fitToHeight="2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selection activeCell="A6" sqref="A6:G6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7.37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3.125" style="0" customWidth="1"/>
  </cols>
  <sheetData>
    <row r="1" spans="1:7" ht="15">
      <c r="A1" s="1"/>
      <c r="B1" s="1"/>
      <c r="C1" s="1"/>
      <c r="D1" s="1"/>
      <c r="E1" s="1"/>
      <c r="F1" s="205"/>
      <c r="G1" s="148" t="s">
        <v>33</v>
      </c>
    </row>
    <row r="2" spans="1:7" ht="15">
      <c r="A2" s="1"/>
      <c r="B2" s="1"/>
      <c r="C2" s="1"/>
      <c r="D2" s="1"/>
      <c r="E2" s="1"/>
      <c r="F2" s="396" t="s">
        <v>197</v>
      </c>
      <c r="G2" s="396"/>
    </row>
    <row r="3" spans="1:7" ht="15">
      <c r="A3" s="1"/>
      <c r="B3" s="1"/>
      <c r="C3" s="1"/>
      <c r="D3" s="1"/>
      <c r="E3" s="1"/>
      <c r="F3" s="396" t="s">
        <v>491</v>
      </c>
      <c r="G3" s="396"/>
    </row>
    <row r="4" spans="1:7" ht="15">
      <c r="A4" s="1"/>
      <c r="B4" s="1"/>
      <c r="C4" s="1"/>
      <c r="D4" s="1"/>
      <c r="E4" s="1"/>
      <c r="F4" s="396" t="s">
        <v>570</v>
      </c>
      <c r="G4" s="396"/>
    </row>
    <row r="5" spans="1:7" ht="15">
      <c r="A5" s="1"/>
      <c r="B5" s="1"/>
      <c r="C5" s="1"/>
      <c r="D5" s="1"/>
      <c r="E5" s="1"/>
      <c r="F5" s="2"/>
      <c r="G5" s="2"/>
    </row>
    <row r="6" spans="1:7" ht="14.25">
      <c r="A6" s="383" t="s">
        <v>429</v>
      </c>
      <c r="B6" s="383"/>
      <c r="C6" s="383"/>
      <c r="D6" s="383"/>
      <c r="E6" s="383"/>
      <c r="F6" s="383"/>
      <c r="G6" s="383"/>
    </row>
    <row r="7" spans="1:7" ht="15">
      <c r="A7" s="1"/>
      <c r="B7" s="1"/>
      <c r="C7" s="1"/>
      <c r="D7" s="1"/>
      <c r="E7" s="1"/>
      <c r="F7" s="2"/>
      <c r="G7" s="3" t="s">
        <v>34</v>
      </c>
    </row>
    <row r="8" spans="1:7" ht="45">
      <c r="A8" s="58" t="s">
        <v>35</v>
      </c>
      <c r="B8" s="58" t="s">
        <v>36</v>
      </c>
      <c r="C8" s="58" t="s">
        <v>37</v>
      </c>
      <c r="D8" s="232" t="s">
        <v>1</v>
      </c>
      <c r="E8" s="232" t="s">
        <v>2</v>
      </c>
      <c r="F8" s="58" t="s">
        <v>38</v>
      </c>
      <c r="G8" s="58" t="s">
        <v>39</v>
      </c>
    </row>
    <row r="9" spans="1:7" ht="15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</row>
    <row r="10" spans="1:7" ht="15">
      <c r="A10" s="4" t="s">
        <v>40</v>
      </c>
      <c r="B10" s="5" t="s">
        <v>9</v>
      </c>
      <c r="C10" s="5"/>
      <c r="D10" s="233"/>
      <c r="E10" s="233"/>
      <c r="F10" s="6" t="s">
        <v>41</v>
      </c>
      <c r="G10" s="7">
        <f>G11+G17+G29+G23</f>
        <v>11962.84808</v>
      </c>
    </row>
    <row r="11" spans="1:7" ht="47.25" customHeight="1">
      <c r="A11" s="8"/>
      <c r="B11" s="4" t="s">
        <v>9</v>
      </c>
      <c r="C11" s="4" t="s">
        <v>14</v>
      </c>
      <c r="D11" s="4"/>
      <c r="E11" s="4"/>
      <c r="F11" s="54" t="s">
        <v>42</v>
      </c>
      <c r="G11" s="19">
        <f>G12</f>
        <v>2253.08082</v>
      </c>
    </row>
    <row r="12" spans="1:7" ht="15">
      <c r="A12" s="33"/>
      <c r="B12" s="12" t="s">
        <v>9</v>
      </c>
      <c r="C12" s="12" t="s">
        <v>14</v>
      </c>
      <c r="D12" s="12" t="s">
        <v>208</v>
      </c>
      <c r="E12" s="12"/>
      <c r="F12" s="13" t="s">
        <v>43</v>
      </c>
      <c r="G12" s="14">
        <f>G15</f>
        <v>2253.08082</v>
      </c>
    </row>
    <row r="13" spans="1:7" ht="15">
      <c r="A13" s="33"/>
      <c r="B13" s="12" t="s">
        <v>9</v>
      </c>
      <c r="C13" s="12" t="s">
        <v>14</v>
      </c>
      <c r="D13" s="12" t="s">
        <v>208</v>
      </c>
      <c r="E13" s="12"/>
      <c r="F13" s="13" t="s">
        <v>43</v>
      </c>
      <c r="G13" s="14">
        <f>G14</f>
        <v>2253.08082</v>
      </c>
    </row>
    <row r="14" spans="1:7" ht="15">
      <c r="A14" s="33"/>
      <c r="B14" s="12" t="s">
        <v>9</v>
      </c>
      <c r="C14" s="12" t="s">
        <v>14</v>
      </c>
      <c r="D14" s="12" t="s">
        <v>208</v>
      </c>
      <c r="E14" s="12"/>
      <c r="F14" s="13" t="s">
        <v>43</v>
      </c>
      <c r="G14" s="14">
        <f>G15</f>
        <v>2253.08082</v>
      </c>
    </row>
    <row r="15" spans="1:7" ht="15">
      <c r="A15" s="11"/>
      <c r="B15" s="12" t="s">
        <v>9</v>
      </c>
      <c r="C15" s="12" t="s">
        <v>14</v>
      </c>
      <c r="D15" s="12" t="s">
        <v>198</v>
      </c>
      <c r="E15" s="12"/>
      <c r="F15" s="13" t="s">
        <v>10</v>
      </c>
      <c r="G15" s="14">
        <f>G16</f>
        <v>2253.08082</v>
      </c>
    </row>
    <row r="16" spans="1:7" ht="75" customHeight="1">
      <c r="A16" s="11"/>
      <c r="B16" s="12" t="s">
        <v>9</v>
      </c>
      <c r="C16" s="12" t="s">
        <v>14</v>
      </c>
      <c r="D16" s="12" t="s">
        <v>198</v>
      </c>
      <c r="E16" s="12" t="s">
        <v>30</v>
      </c>
      <c r="F16" s="13" t="s">
        <v>44</v>
      </c>
      <c r="G16" s="14">
        <f>'прил.6'!H17</f>
        <v>2253.08082</v>
      </c>
    </row>
    <row r="17" spans="1:7" ht="76.5" customHeight="1">
      <c r="A17" s="8"/>
      <c r="B17" s="4" t="s">
        <v>9</v>
      </c>
      <c r="C17" s="4" t="s">
        <v>26</v>
      </c>
      <c r="D17" s="4"/>
      <c r="E17" s="4"/>
      <c r="F17" s="55" t="s">
        <v>49</v>
      </c>
      <c r="G17" s="19">
        <f>G18</f>
        <v>3849.45739</v>
      </c>
    </row>
    <row r="18" spans="1:7" ht="15">
      <c r="A18" s="4"/>
      <c r="B18" s="15" t="s">
        <v>9</v>
      </c>
      <c r="C18" s="15" t="s">
        <v>26</v>
      </c>
      <c r="D18" s="15" t="s">
        <v>208</v>
      </c>
      <c r="E18" s="15"/>
      <c r="F18" s="16" t="s">
        <v>45</v>
      </c>
      <c r="G18" s="10">
        <f>G21</f>
        <v>3849.45739</v>
      </c>
    </row>
    <row r="19" spans="1:7" ht="15">
      <c r="A19" s="4"/>
      <c r="B19" s="15" t="s">
        <v>9</v>
      </c>
      <c r="C19" s="15" t="s">
        <v>26</v>
      </c>
      <c r="D19" s="15" t="s">
        <v>208</v>
      </c>
      <c r="E19" s="15"/>
      <c r="F19" s="16" t="s">
        <v>45</v>
      </c>
      <c r="G19" s="10">
        <f>G20</f>
        <v>3849.45739</v>
      </c>
    </row>
    <row r="20" spans="1:7" ht="15">
      <c r="A20" s="4"/>
      <c r="B20" s="15" t="s">
        <v>9</v>
      </c>
      <c r="C20" s="15" t="s">
        <v>26</v>
      </c>
      <c r="D20" s="15" t="s">
        <v>208</v>
      </c>
      <c r="E20" s="15"/>
      <c r="F20" s="16" t="s">
        <v>45</v>
      </c>
      <c r="G20" s="10">
        <f>G21</f>
        <v>3849.45739</v>
      </c>
    </row>
    <row r="21" spans="1:7" ht="50.25" customHeight="1">
      <c r="A21" s="8"/>
      <c r="B21" s="15" t="s">
        <v>9</v>
      </c>
      <c r="C21" s="15" t="s">
        <v>26</v>
      </c>
      <c r="D21" s="15" t="s">
        <v>199</v>
      </c>
      <c r="E21" s="15"/>
      <c r="F21" s="16" t="s">
        <v>46</v>
      </c>
      <c r="G21" s="10">
        <f>G22</f>
        <v>3849.45739</v>
      </c>
    </row>
    <row r="22" spans="1:7" ht="74.25" customHeight="1">
      <c r="A22" s="8"/>
      <c r="B22" s="15" t="s">
        <v>9</v>
      </c>
      <c r="C22" s="15" t="s">
        <v>26</v>
      </c>
      <c r="D22" s="15" t="s">
        <v>199</v>
      </c>
      <c r="E22" s="15" t="s">
        <v>30</v>
      </c>
      <c r="F22" s="16" t="s">
        <v>44</v>
      </c>
      <c r="G22" s="10">
        <f>'прил.6'!H24</f>
        <v>3849.45739</v>
      </c>
    </row>
    <row r="23" spans="1:7" ht="15">
      <c r="A23" s="8"/>
      <c r="B23" s="4" t="s">
        <v>9</v>
      </c>
      <c r="C23" s="4" t="s">
        <v>50</v>
      </c>
      <c r="D23" s="4"/>
      <c r="E23" s="4"/>
      <c r="F23" s="20" t="s">
        <v>11</v>
      </c>
      <c r="G23" s="19">
        <f>G24</f>
        <v>7.5</v>
      </c>
    </row>
    <row r="24" spans="1:7" ht="15">
      <c r="A24" s="12"/>
      <c r="B24" s="12" t="s">
        <v>9</v>
      </c>
      <c r="C24" s="12" t="s">
        <v>50</v>
      </c>
      <c r="D24" s="12" t="s">
        <v>208</v>
      </c>
      <c r="E24" s="12"/>
      <c r="F24" s="13" t="s">
        <v>43</v>
      </c>
      <c r="G24" s="10">
        <f>G27</f>
        <v>7.5</v>
      </c>
    </row>
    <row r="25" spans="1:7" ht="15">
      <c r="A25" s="12"/>
      <c r="B25" s="12" t="s">
        <v>9</v>
      </c>
      <c r="C25" s="12" t="s">
        <v>50</v>
      </c>
      <c r="D25" s="12" t="s">
        <v>208</v>
      </c>
      <c r="E25" s="12"/>
      <c r="F25" s="13" t="s">
        <v>43</v>
      </c>
      <c r="G25" s="10">
        <f>G26</f>
        <v>7.5</v>
      </c>
    </row>
    <row r="26" spans="1:7" ht="15">
      <c r="A26" s="12"/>
      <c r="B26" s="12" t="s">
        <v>9</v>
      </c>
      <c r="C26" s="12" t="s">
        <v>50</v>
      </c>
      <c r="D26" s="12" t="s">
        <v>208</v>
      </c>
      <c r="E26" s="12"/>
      <c r="F26" s="13" t="s">
        <v>43</v>
      </c>
      <c r="G26" s="10">
        <f>G27</f>
        <v>7.5</v>
      </c>
    </row>
    <row r="27" spans="1:7" ht="15">
      <c r="A27" s="12"/>
      <c r="B27" s="12" t="s">
        <v>9</v>
      </c>
      <c r="C27" s="12" t="s">
        <v>50</v>
      </c>
      <c r="D27" s="12" t="s">
        <v>527</v>
      </c>
      <c r="E27" s="12"/>
      <c r="F27" s="13" t="s">
        <v>51</v>
      </c>
      <c r="G27" s="10">
        <f>G28</f>
        <v>7.5</v>
      </c>
    </row>
    <row r="28" spans="1:7" ht="15">
      <c r="A28" s="12"/>
      <c r="B28" s="12" t="s">
        <v>9</v>
      </c>
      <c r="C28" s="12" t="s">
        <v>50</v>
      </c>
      <c r="D28" s="12" t="s">
        <v>527</v>
      </c>
      <c r="E28" s="12" t="s">
        <v>32</v>
      </c>
      <c r="F28" s="13" t="s">
        <v>48</v>
      </c>
      <c r="G28" s="10">
        <f>'прил.6'!H36</f>
        <v>7.5</v>
      </c>
    </row>
    <row r="29" spans="1:7" ht="15">
      <c r="A29" s="8"/>
      <c r="B29" s="4" t="s">
        <v>9</v>
      </c>
      <c r="C29" s="4" t="s">
        <v>52</v>
      </c>
      <c r="D29" s="4"/>
      <c r="E29" s="4"/>
      <c r="F29" s="20" t="s">
        <v>15</v>
      </c>
      <c r="G29" s="19">
        <f>G30</f>
        <v>5852.809869999999</v>
      </c>
    </row>
    <row r="30" spans="1:7" ht="15">
      <c r="A30" s="8"/>
      <c r="B30" s="12" t="s">
        <v>9</v>
      </c>
      <c r="C30" s="12" t="s">
        <v>52</v>
      </c>
      <c r="D30" s="12" t="s">
        <v>208</v>
      </c>
      <c r="E30" s="12"/>
      <c r="F30" s="13" t="s">
        <v>53</v>
      </c>
      <c r="G30" s="10">
        <f>G31</f>
        <v>5852.809869999999</v>
      </c>
    </row>
    <row r="31" spans="1:7" ht="15">
      <c r="A31" s="8"/>
      <c r="B31" s="12" t="s">
        <v>9</v>
      </c>
      <c r="C31" s="12" t="s">
        <v>52</v>
      </c>
      <c r="D31" s="12" t="s">
        <v>208</v>
      </c>
      <c r="E31" s="12"/>
      <c r="F31" s="13" t="s">
        <v>53</v>
      </c>
      <c r="G31" s="10">
        <f>G32</f>
        <v>5852.809869999999</v>
      </c>
    </row>
    <row r="32" spans="1:7" ht="15">
      <c r="A32" s="8"/>
      <c r="B32" s="12" t="s">
        <v>9</v>
      </c>
      <c r="C32" s="12" t="s">
        <v>52</v>
      </c>
      <c r="D32" s="12" t="s">
        <v>208</v>
      </c>
      <c r="E32" s="12"/>
      <c r="F32" s="13" t="s">
        <v>53</v>
      </c>
      <c r="G32" s="10">
        <f>G33+G37+G39+G41</f>
        <v>5852.809869999999</v>
      </c>
    </row>
    <row r="33" spans="1:7" ht="60">
      <c r="A33" s="8"/>
      <c r="B33" s="12" t="s">
        <v>9</v>
      </c>
      <c r="C33" s="12" t="s">
        <v>52</v>
      </c>
      <c r="D33" s="12" t="s">
        <v>212</v>
      </c>
      <c r="E33" s="12"/>
      <c r="F33" s="13" t="s">
        <v>54</v>
      </c>
      <c r="G33" s="10">
        <f>G34+G35+G36</f>
        <v>4393.84081</v>
      </c>
    </row>
    <row r="34" spans="1:7" ht="75">
      <c r="A34" s="8"/>
      <c r="B34" s="12" t="s">
        <v>9</v>
      </c>
      <c r="C34" s="12" t="s">
        <v>52</v>
      </c>
      <c r="D34" s="12" t="s">
        <v>212</v>
      </c>
      <c r="E34" s="12" t="s">
        <v>30</v>
      </c>
      <c r="F34" s="13" t="s">
        <v>44</v>
      </c>
      <c r="G34" s="10">
        <f>'прил.6'!H42</f>
        <v>3688.49081</v>
      </c>
    </row>
    <row r="35" spans="1:7" ht="30">
      <c r="A35" s="8"/>
      <c r="B35" s="12" t="s">
        <v>9</v>
      </c>
      <c r="C35" s="12" t="s">
        <v>52</v>
      </c>
      <c r="D35" s="12" t="s">
        <v>212</v>
      </c>
      <c r="E35" s="12" t="s">
        <v>31</v>
      </c>
      <c r="F35" s="13" t="s">
        <v>47</v>
      </c>
      <c r="G35" s="10">
        <f>'прил.6'!H43</f>
        <v>453</v>
      </c>
    </row>
    <row r="36" spans="1:7" ht="30">
      <c r="A36" s="8"/>
      <c r="B36" s="12" t="s">
        <v>9</v>
      </c>
      <c r="C36" s="12" t="s">
        <v>52</v>
      </c>
      <c r="D36" s="12" t="s">
        <v>212</v>
      </c>
      <c r="E36" s="12" t="s">
        <v>32</v>
      </c>
      <c r="F36" s="13" t="s">
        <v>47</v>
      </c>
      <c r="G36" s="10">
        <f>'прил.6'!H44</f>
        <v>252.35</v>
      </c>
    </row>
    <row r="37" spans="1:7" ht="15">
      <c r="A37" s="8"/>
      <c r="B37" s="12" t="s">
        <v>9</v>
      </c>
      <c r="C37" s="12" t="s">
        <v>52</v>
      </c>
      <c r="D37" s="12" t="s">
        <v>213</v>
      </c>
      <c r="E37" s="12"/>
      <c r="F37" s="13" t="s">
        <v>55</v>
      </c>
      <c r="G37" s="10">
        <f>G38</f>
        <v>1418.46906</v>
      </c>
    </row>
    <row r="38" spans="1:7" ht="30">
      <c r="A38" s="8"/>
      <c r="B38" s="12" t="s">
        <v>9</v>
      </c>
      <c r="C38" s="12" t="s">
        <v>52</v>
      </c>
      <c r="D38" s="12" t="s">
        <v>213</v>
      </c>
      <c r="E38" s="12" t="s">
        <v>31</v>
      </c>
      <c r="F38" s="13" t="s">
        <v>47</v>
      </c>
      <c r="G38" s="10">
        <f>'прил.6'!H46</f>
        <v>1418.46906</v>
      </c>
    </row>
    <row r="39" spans="1:7" ht="80.25" customHeight="1">
      <c r="A39" s="8"/>
      <c r="B39" s="12" t="s">
        <v>9</v>
      </c>
      <c r="C39" s="12" t="s">
        <v>52</v>
      </c>
      <c r="D39" s="8" t="s">
        <v>214</v>
      </c>
      <c r="E39" s="8"/>
      <c r="F39" s="17" t="s">
        <v>56</v>
      </c>
      <c r="G39" s="10">
        <f>G40</f>
        <v>20.5</v>
      </c>
    </row>
    <row r="40" spans="1:7" ht="30">
      <c r="A40" s="8"/>
      <c r="B40" s="12" t="s">
        <v>9</v>
      </c>
      <c r="C40" s="12" t="s">
        <v>52</v>
      </c>
      <c r="D40" s="8" t="s">
        <v>214</v>
      </c>
      <c r="E40" s="8" t="s">
        <v>31</v>
      </c>
      <c r="F40" s="17" t="s">
        <v>47</v>
      </c>
      <c r="G40" s="10">
        <f>'прил.6'!H48</f>
        <v>20.5</v>
      </c>
    </row>
    <row r="41" spans="1:7" ht="45">
      <c r="A41" s="8"/>
      <c r="B41" s="12" t="s">
        <v>9</v>
      </c>
      <c r="C41" s="12" t="s">
        <v>52</v>
      </c>
      <c r="D41" s="8" t="s">
        <v>443</v>
      </c>
      <c r="E41" s="8"/>
      <c r="F41" s="17" t="s">
        <v>449</v>
      </c>
      <c r="G41" s="10">
        <f>G42</f>
        <v>20</v>
      </c>
    </row>
    <row r="42" spans="1:7" ht="45">
      <c r="A42" s="8"/>
      <c r="B42" s="12" t="s">
        <v>9</v>
      </c>
      <c r="C42" s="12" t="s">
        <v>52</v>
      </c>
      <c r="D42" s="8" t="s">
        <v>445</v>
      </c>
      <c r="E42" s="8"/>
      <c r="F42" s="17" t="s">
        <v>450</v>
      </c>
      <c r="G42" s="10">
        <f>G44</f>
        <v>20</v>
      </c>
    </row>
    <row r="43" spans="1:7" ht="48.75" customHeight="1">
      <c r="A43" s="8"/>
      <c r="B43" s="12" t="s">
        <v>9</v>
      </c>
      <c r="C43" s="12" t="s">
        <v>52</v>
      </c>
      <c r="D43" s="8" t="s">
        <v>445</v>
      </c>
      <c r="E43" s="8"/>
      <c r="F43" s="17" t="s">
        <v>528</v>
      </c>
      <c r="G43" s="10">
        <f>'[4]прил.4'!H55</f>
        <v>20.5</v>
      </c>
    </row>
    <row r="44" spans="1:7" ht="75">
      <c r="A44" s="8"/>
      <c r="B44" s="12" t="s">
        <v>9</v>
      </c>
      <c r="C44" s="12" t="s">
        <v>52</v>
      </c>
      <c r="D44" s="8" t="s">
        <v>426</v>
      </c>
      <c r="E44" s="8"/>
      <c r="F44" s="17" t="s">
        <v>61</v>
      </c>
      <c r="G44" s="10">
        <f>G45</f>
        <v>20</v>
      </c>
    </row>
    <row r="45" spans="1:7" ht="30">
      <c r="A45" s="8"/>
      <c r="B45" s="12" t="s">
        <v>9</v>
      </c>
      <c r="C45" s="12" t="s">
        <v>52</v>
      </c>
      <c r="D45" s="8" t="s">
        <v>426</v>
      </c>
      <c r="E45" s="8" t="s">
        <v>31</v>
      </c>
      <c r="F45" s="17" t="s">
        <v>47</v>
      </c>
      <c r="G45" s="10">
        <v>20</v>
      </c>
    </row>
    <row r="46" spans="1:7" ht="15">
      <c r="A46" s="4" t="s">
        <v>100</v>
      </c>
      <c r="B46" s="234" t="s">
        <v>14</v>
      </c>
      <c r="C46" s="12"/>
      <c r="D46" s="8"/>
      <c r="E46" s="8"/>
      <c r="F46" s="235" t="s">
        <v>95</v>
      </c>
      <c r="G46" s="19">
        <f>G47</f>
        <v>169.4</v>
      </c>
    </row>
    <row r="47" spans="1:7" ht="15">
      <c r="A47" s="8"/>
      <c r="B47" s="12" t="s">
        <v>14</v>
      </c>
      <c r="C47" s="12" t="s">
        <v>19</v>
      </c>
      <c r="D47" s="8"/>
      <c r="E47" s="8"/>
      <c r="F47" s="13" t="s">
        <v>96</v>
      </c>
      <c r="G47" s="10">
        <f>G48</f>
        <v>169.4</v>
      </c>
    </row>
    <row r="48" spans="1:7" ht="15">
      <c r="A48" s="8"/>
      <c r="B48" s="12" t="s">
        <v>14</v>
      </c>
      <c r="C48" s="12" t="s">
        <v>19</v>
      </c>
      <c r="D48" s="12" t="s">
        <v>208</v>
      </c>
      <c r="E48" s="8"/>
      <c r="F48" s="13" t="s">
        <v>43</v>
      </c>
      <c r="G48" s="10">
        <f>G49</f>
        <v>169.4</v>
      </c>
    </row>
    <row r="49" spans="1:7" ht="15">
      <c r="A49" s="8"/>
      <c r="B49" s="12" t="s">
        <v>14</v>
      </c>
      <c r="C49" s="12" t="s">
        <v>19</v>
      </c>
      <c r="D49" s="12" t="s">
        <v>208</v>
      </c>
      <c r="E49" s="8"/>
      <c r="F49" s="13" t="s">
        <v>43</v>
      </c>
      <c r="G49" s="10">
        <f>G50</f>
        <v>169.4</v>
      </c>
    </row>
    <row r="50" spans="1:7" ht="15">
      <c r="A50" s="8"/>
      <c r="B50" s="12" t="s">
        <v>14</v>
      </c>
      <c r="C50" s="12" t="s">
        <v>19</v>
      </c>
      <c r="D50" s="12" t="s">
        <v>208</v>
      </c>
      <c r="E50" s="8"/>
      <c r="F50" s="13" t="s">
        <v>43</v>
      </c>
      <c r="G50" s="10">
        <f>G51</f>
        <v>169.4</v>
      </c>
    </row>
    <row r="51" spans="1:7" ht="45">
      <c r="A51" s="8"/>
      <c r="B51" s="12" t="s">
        <v>14</v>
      </c>
      <c r="C51" s="12" t="s">
        <v>19</v>
      </c>
      <c r="D51" s="12" t="s">
        <v>215</v>
      </c>
      <c r="E51" s="8"/>
      <c r="F51" s="13" t="s">
        <v>504</v>
      </c>
      <c r="G51" s="10">
        <f>G52+G53</f>
        <v>169.4</v>
      </c>
    </row>
    <row r="52" spans="1:7" ht="15">
      <c r="A52" s="8"/>
      <c r="B52" s="12" t="s">
        <v>14</v>
      </c>
      <c r="C52" s="12" t="s">
        <v>19</v>
      </c>
      <c r="D52" s="12" t="s">
        <v>215</v>
      </c>
      <c r="E52" s="8" t="s">
        <v>30</v>
      </c>
      <c r="F52" s="34" t="s">
        <v>97</v>
      </c>
      <c r="G52" s="10">
        <f>'прил.6'!H60</f>
        <v>151.8</v>
      </c>
    </row>
    <row r="53" spans="1:7" ht="30">
      <c r="A53" s="8"/>
      <c r="B53" s="12" t="s">
        <v>14</v>
      </c>
      <c r="C53" s="12" t="s">
        <v>19</v>
      </c>
      <c r="D53" s="207" t="s">
        <v>215</v>
      </c>
      <c r="E53" s="8" t="s">
        <v>31</v>
      </c>
      <c r="F53" s="17" t="s">
        <v>47</v>
      </c>
      <c r="G53" s="10">
        <f>'прил.6'!H61</f>
        <v>17.6</v>
      </c>
    </row>
    <row r="54" spans="1:7" ht="28.5">
      <c r="A54" s="4" t="s">
        <v>101</v>
      </c>
      <c r="B54" s="4" t="s">
        <v>19</v>
      </c>
      <c r="C54" s="4"/>
      <c r="D54" s="4"/>
      <c r="E54" s="4"/>
      <c r="F54" s="18" t="s">
        <v>24</v>
      </c>
      <c r="G54" s="19">
        <f>G61+G55</f>
        <v>149.6</v>
      </c>
    </row>
    <row r="55" spans="1:7" ht="15">
      <c r="A55" s="4"/>
      <c r="B55" s="8" t="s">
        <v>19</v>
      </c>
      <c r="C55" s="8" t="s">
        <v>26</v>
      </c>
      <c r="D55" s="4"/>
      <c r="E55" s="4"/>
      <c r="F55" s="363" t="s">
        <v>98</v>
      </c>
      <c r="G55" s="10">
        <f>G56</f>
        <v>9.6</v>
      </c>
    </row>
    <row r="56" spans="1:7" ht="15">
      <c r="A56" s="4"/>
      <c r="B56" s="8" t="s">
        <v>19</v>
      </c>
      <c r="C56" s="8" t="s">
        <v>26</v>
      </c>
      <c r="D56" s="208" t="s">
        <v>208</v>
      </c>
      <c r="E56" s="4"/>
      <c r="F56" s="13" t="s">
        <v>43</v>
      </c>
      <c r="G56" s="10">
        <f>G57</f>
        <v>9.6</v>
      </c>
    </row>
    <row r="57" spans="1:7" ht="15">
      <c r="A57" s="4"/>
      <c r="B57" s="8" t="s">
        <v>19</v>
      </c>
      <c r="C57" s="8" t="s">
        <v>26</v>
      </c>
      <c r="D57" s="208" t="s">
        <v>208</v>
      </c>
      <c r="E57" s="4"/>
      <c r="F57" s="13" t="s">
        <v>43</v>
      </c>
      <c r="G57" s="10">
        <f>G58</f>
        <v>9.6</v>
      </c>
    </row>
    <row r="58" spans="1:7" ht="15">
      <c r="A58" s="4"/>
      <c r="B58" s="8" t="s">
        <v>19</v>
      </c>
      <c r="C58" s="8" t="s">
        <v>26</v>
      </c>
      <c r="D58" s="208" t="s">
        <v>208</v>
      </c>
      <c r="E58" s="4"/>
      <c r="F58" s="13" t="s">
        <v>43</v>
      </c>
      <c r="G58" s="10">
        <f>G59</f>
        <v>9.6</v>
      </c>
    </row>
    <row r="59" spans="1:7" ht="30">
      <c r="A59" s="4"/>
      <c r="B59" s="8" t="s">
        <v>19</v>
      </c>
      <c r="C59" s="8" t="s">
        <v>26</v>
      </c>
      <c r="D59" s="207" t="s">
        <v>539</v>
      </c>
      <c r="E59" s="4"/>
      <c r="F59" s="209" t="s">
        <v>540</v>
      </c>
      <c r="G59" s="10">
        <f>G60</f>
        <v>9.6</v>
      </c>
    </row>
    <row r="60" spans="1:7" ht="30">
      <c r="A60" s="4"/>
      <c r="B60" s="8" t="s">
        <v>19</v>
      </c>
      <c r="C60" s="8" t="s">
        <v>26</v>
      </c>
      <c r="D60" s="207" t="s">
        <v>539</v>
      </c>
      <c r="E60" s="8" t="s">
        <v>31</v>
      </c>
      <c r="F60" s="17" t="s">
        <v>47</v>
      </c>
      <c r="G60" s="10">
        <f>'прил.6'!H68</f>
        <v>9.6</v>
      </c>
    </row>
    <row r="61" spans="1:7" ht="45">
      <c r="A61" s="4"/>
      <c r="B61" s="8" t="s">
        <v>19</v>
      </c>
      <c r="C61" s="8" t="s">
        <v>57</v>
      </c>
      <c r="D61" s="8"/>
      <c r="E61" s="8"/>
      <c r="F61" s="9" t="s">
        <v>20</v>
      </c>
      <c r="G61" s="10">
        <f>G62</f>
        <v>140</v>
      </c>
    </row>
    <row r="62" spans="1:7" ht="15">
      <c r="A62" s="4"/>
      <c r="B62" s="8" t="s">
        <v>19</v>
      </c>
      <c r="C62" s="8" t="s">
        <v>57</v>
      </c>
      <c r="D62" s="12" t="s">
        <v>208</v>
      </c>
      <c r="E62" s="12"/>
      <c r="F62" s="13" t="s">
        <v>45</v>
      </c>
      <c r="G62" s="10">
        <f>G65</f>
        <v>140</v>
      </c>
    </row>
    <row r="63" spans="1:7" ht="15">
      <c r="A63" s="4"/>
      <c r="B63" s="8" t="s">
        <v>19</v>
      </c>
      <c r="C63" s="8" t="s">
        <v>57</v>
      </c>
      <c r="D63" s="12" t="s">
        <v>208</v>
      </c>
      <c r="E63" s="12"/>
      <c r="F63" s="13" t="s">
        <v>45</v>
      </c>
      <c r="G63" s="10">
        <f>G64</f>
        <v>140</v>
      </c>
    </row>
    <row r="64" spans="1:7" ht="15">
      <c r="A64" s="4"/>
      <c r="B64" s="8" t="s">
        <v>19</v>
      </c>
      <c r="C64" s="8" t="s">
        <v>57</v>
      </c>
      <c r="D64" s="12" t="s">
        <v>208</v>
      </c>
      <c r="E64" s="12"/>
      <c r="F64" s="13" t="s">
        <v>45</v>
      </c>
      <c r="G64" s="10">
        <f>G65</f>
        <v>140</v>
      </c>
    </row>
    <row r="65" spans="1:7" ht="45">
      <c r="A65" s="4"/>
      <c r="B65" s="8" t="s">
        <v>19</v>
      </c>
      <c r="C65" s="8" t="s">
        <v>57</v>
      </c>
      <c r="D65" s="12" t="s">
        <v>216</v>
      </c>
      <c r="E65" s="8"/>
      <c r="F65" s="9" t="s">
        <v>58</v>
      </c>
      <c r="G65" s="10">
        <f>G66</f>
        <v>140</v>
      </c>
    </row>
    <row r="66" spans="1:7" ht="30">
      <c r="A66" s="4"/>
      <c r="B66" s="8" t="s">
        <v>19</v>
      </c>
      <c r="C66" s="8" t="s">
        <v>57</v>
      </c>
      <c r="D66" s="12" t="s">
        <v>216</v>
      </c>
      <c r="E66" s="8" t="s">
        <v>31</v>
      </c>
      <c r="F66" s="17" t="s">
        <v>47</v>
      </c>
      <c r="G66" s="10">
        <f>'прил.6'!H74</f>
        <v>140</v>
      </c>
    </row>
    <row r="67" spans="1:7" ht="14.25">
      <c r="A67" s="4" t="s">
        <v>6</v>
      </c>
      <c r="B67" s="4" t="s">
        <v>26</v>
      </c>
      <c r="C67" s="4"/>
      <c r="D67" s="4"/>
      <c r="E67" s="4"/>
      <c r="F67" s="18" t="s">
        <v>25</v>
      </c>
      <c r="G67" s="19">
        <f>G68+G76</f>
        <v>673.38653</v>
      </c>
    </row>
    <row r="68" spans="1:7" ht="15">
      <c r="A68" s="4"/>
      <c r="B68" s="8" t="s">
        <v>26</v>
      </c>
      <c r="C68" s="8" t="s">
        <v>57</v>
      </c>
      <c r="D68" s="8"/>
      <c r="E68" s="8"/>
      <c r="F68" s="9" t="s">
        <v>59</v>
      </c>
      <c r="G68" s="10">
        <f>G69</f>
        <v>453.38653</v>
      </c>
    </row>
    <row r="69" spans="1:7" ht="15">
      <c r="A69" s="4"/>
      <c r="B69" s="8" t="s">
        <v>26</v>
      </c>
      <c r="C69" s="8" t="s">
        <v>57</v>
      </c>
      <c r="D69" s="8" t="s">
        <v>208</v>
      </c>
      <c r="E69" s="8"/>
      <c r="F69" s="13" t="s">
        <v>45</v>
      </c>
      <c r="G69" s="10">
        <f>G70</f>
        <v>453.38653</v>
      </c>
    </row>
    <row r="70" spans="1:7" ht="15">
      <c r="A70" s="4"/>
      <c r="B70" s="8" t="s">
        <v>26</v>
      </c>
      <c r="C70" s="8" t="s">
        <v>57</v>
      </c>
      <c r="D70" s="8" t="s">
        <v>208</v>
      </c>
      <c r="E70" s="8"/>
      <c r="F70" s="13" t="s">
        <v>45</v>
      </c>
      <c r="G70" s="10">
        <f>G71</f>
        <v>453.38653</v>
      </c>
    </row>
    <row r="71" spans="1:7" ht="15">
      <c r="A71" s="4"/>
      <c r="B71" s="8" t="s">
        <v>26</v>
      </c>
      <c r="C71" s="8" t="s">
        <v>57</v>
      </c>
      <c r="D71" s="8" t="s">
        <v>208</v>
      </c>
      <c r="E71" s="8"/>
      <c r="F71" s="13" t="s">
        <v>45</v>
      </c>
      <c r="G71" s="10">
        <f>G72+G74</f>
        <v>453.38653</v>
      </c>
    </row>
    <row r="72" spans="1:7" ht="75">
      <c r="A72" s="4"/>
      <c r="B72" s="8" t="s">
        <v>26</v>
      </c>
      <c r="C72" s="8" t="s">
        <v>57</v>
      </c>
      <c r="D72" s="8" t="s">
        <v>217</v>
      </c>
      <c r="E72" s="8"/>
      <c r="F72" s="9" t="s">
        <v>167</v>
      </c>
      <c r="G72" s="10">
        <f>G73</f>
        <v>253.38653</v>
      </c>
    </row>
    <row r="73" spans="1:7" ht="30">
      <c r="A73" s="4"/>
      <c r="B73" s="8" t="s">
        <v>26</v>
      </c>
      <c r="C73" s="8" t="s">
        <v>57</v>
      </c>
      <c r="D73" s="8" t="s">
        <v>217</v>
      </c>
      <c r="E73" s="8" t="s">
        <v>31</v>
      </c>
      <c r="F73" s="17" t="s">
        <v>47</v>
      </c>
      <c r="G73" s="10">
        <f>'прил.6'!H81</f>
        <v>253.38653</v>
      </c>
    </row>
    <row r="74" spans="1:7" ht="15">
      <c r="A74" s="4"/>
      <c r="B74" s="8" t="s">
        <v>26</v>
      </c>
      <c r="C74" s="8" t="s">
        <v>57</v>
      </c>
      <c r="D74" s="8" t="s">
        <v>217</v>
      </c>
      <c r="E74" s="8"/>
      <c r="F74" s="17" t="s">
        <v>195</v>
      </c>
      <c r="G74" s="10">
        <f>G75</f>
        <v>200</v>
      </c>
    </row>
    <row r="75" spans="1:7" ht="30">
      <c r="A75" s="4"/>
      <c r="B75" s="8" t="s">
        <v>26</v>
      </c>
      <c r="C75" s="8" t="s">
        <v>57</v>
      </c>
      <c r="D75" s="8" t="s">
        <v>217</v>
      </c>
      <c r="E75" s="8" t="s">
        <v>31</v>
      </c>
      <c r="F75" s="17" t="s">
        <v>47</v>
      </c>
      <c r="G75" s="10">
        <f>'прил.6'!H83</f>
        <v>200</v>
      </c>
    </row>
    <row r="76" spans="1:7" ht="15">
      <c r="A76" s="4"/>
      <c r="B76" s="61" t="s">
        <v>26</v>
      </c>
      <c r="C76" s="61" t="s">
        <v>191</v>
      </c>
      <c r="D76" s="61"/>
      <c r="E76" s="61"/>
      <c r="F76" s="364" t="s">
        <v>89</v>
      </c>
      <c r="G76" s="32">
        <f>G81+G87</f>
        <v>220</v>
      </c>
    </row>
    <row r="77" spans="1:7" ht="78.75" customHeight="1">
      <c r="A77" s="4"/>
      <c r="B77" s="8" t="s">
        <v>26</v>
      </c>
      <c r="C77" s="8" t="s">
        <v>191</v>
      </c>
      <c r="D77" s="8" t="s">
        <v>436</v>
      </c>
      <c r="E77" s="8"/>
      <c r="F77" s="35" t="s">
        <v>563</v>
      </c>
      <c r="G77" s="10">
        <f>G78</f>
        <v>100</v>
      </c>
    </row>
    <row r="78" spans="1:7" ht="30">
      <c r="A78" s="4"/>
      <c r="B78" s="8" t="s">
        <v>26</v>
      </c>
      <c r="C78" s="8" t="s">
        <v>191</v>
      </c>
      <c r="D78" s="8" t="s">
        <v>437</v>
      </c>
      <c r="E78" s="8"/>
      <c r="F78" s="196" t="s">
        <v>190</v>
      </c>
      <c r="G78" s="10">
        <f>G79</f>
        <v>100</v>
      </c>
    </row>
    <row r="79" spans="1:7" ht="49.5" customHeight="1">
      <c r="A79" s="4"/>
      <c r="B79" s="8" t="s">
        <v>26</v>
      </c>
      <c r="C79" s="8" t="s">
        <v>191</v>
      </c>
      <c r="D79" s="8" t="s">
        <v>508</v>
      </c>
      <c r="E79" s="8"/>
      <c r="F79" s="196" t="s">
        <v>507</v>
      </c>
      <c r="G79" s="10">
        <f>G80</f>
        <v>100</v>
      </c>
    </row>
    <row r="80" spans="1:7" ht="75">
      <c r="A80" s="4"/>
      <c r="B80" s="8" t="s">
        <v>26</v>
      </c>
      <c r="C80" s="8" t="s">
        <v>191</v>
      </c>
      <c r="D80" s="8" t="s">
        <v>509</v>
      </c>
      <c r="E80" s="8"/>
      <c r="F80" s="196" t="s">
        <v>61</v>
      </c>
      <c r="G80" s="10">
        <f>G81</f>
        <v>100</v>
      </c>
    </row>
    <row r="81" spans="1:7" ht="45">
      <c r="A81" s="4"/>
      <c r="B81" s="8" t="s">
        <v>26</v>
      </c>
      <c r="C81" s="8" t="s">
        <v>191</v>
      </c>
      <c r="D81" s="8" t="s">
        <v>509</v>
      </c>
      <c r="E81" s="8" t="s">
        <v>32</v>
      </c>
      <c r="F81" s="16" t="s">
        <v>510</v>
      </c>
      <c r="G81" s="10">
        <v>100</v>
      </c>
    </row>
    <row r="82" spans="1:7" ht="45" hidden="1">
      <c r="A82" s="4"/>
      <c r="B82" s="8" t="s">
        <v>26</v>
      </c>
      <c r="C82" s="8" t="s">
        <v>191</v>
      </c>
      <c r="D82" s="8" t="s">
        <v>509</v>
      </c>
      <c r="E82" s="8" t="s">
        <v>32</v>
      </c>
      <c r="F82" s="16" t="s">
        <v>510</v>
      </c>
      <c r="G82" s="10"/>
    </row>
    <row r="83" spans="1:7" ht="45">
      <c r="A83" s="4"/>
      <c r="B83" s="8" t="s">
        <v>26</v>
      </c>
      <c r="C83" s="8" t="s">
        <v>191</v>
      </c>
      <c r="D83" s="8" t="s">
        <v>446</v>
      </c>
      <c r="E83" s="8"/>
      <c r="F83" s="371" t="s">
        <v>484</v>
      </c>
      <c r="G83" s="10">
        <f>G84</f>
        <v>120</v>
      </c>
    </row>
    <row r="84" spans="1:7" ht="30">
      <c r="A84" s="4"/>
      <c r="B84" s="8" t="s">
        <v>26</v>
      </c>
      <c r="C84" s="8" t="s">
        <v>191</v>
      </c>
      <c r="D84" s="8" t="s">
        <v>448</v>
      </c>
      <c r="E84" s="8"/>
      <c r="F84" s="17" t="s">
        <v>447</v>
      </c>
      <c r="G84" s="10">
        <f>G85</f>
        <v>120</v>
      </c>
    </row>
    <row r="85" spans="1:7" ht="30">
      <c r="A85" s="4"/>
      <c r="B85" s="8" t="s">
        <v>26</v>
      </c>
      <c r="C85" s="8" t="s">
        <v>191</v>
      </c>
      <c r="D85" s="8" t="s">
        <v>448</v>
      </c>
      <c r="E85" s="8"/>
      <c r="F85" s="17" t="s">
        <v>529</v>
      </c>
      <c r="G85" s="10">
        <f>G86</f>
        <v>120</v>
      </c>
    </row>
    <row r="86" spans="1:7" ht="75">
      <c r="A86" s="4"/>
      <c r="B86" s="8" t="s">
        <v>26</v>
      </c>
      <c r="C86" s="8" t="s">
        <v>191</v>
      </c>
      <c r="D86" s="8" t="s">
        <v>421</v>
      </c>
      <c r="E86" s="8"/>
      <c r="F86" s="17" t="str">
        <f>F80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86" s="10">
        <f>G87</f>
        <v>120</v>
      </c>
    </row>
    <row r="87" spans="1:7" ht="30">
      <c r="A87" s="4"/>
      <c r="B87" s="8" t="s">
        <v>26</v>
      </c>
      <c r="C87" s="8" t="s">
        <v>191</v>
      </c>
      <c r="D87" s="8" t="s">
        <v>421</v>
      </c>
      <c r="E87" s="8" t="s">
        <v>31</v>
      </c>
      <c r="F87" s="17" t="s">
        <v>47</v>
      </c>
      <c r="G87" s="10">
        <v>120</v>
      </c>
    </row>
    <row r="88" spans="1:7" ht="14.25">
      <c r="A88" s="4" t="s">
        <v>7</v>
      </c>
      <c r="B88" s="4" t="s">
        <v>12</v>
      </c>
      <c r="C88" s="4" t="s">
        <v>224</v>
      </c>
      <c r="D88" s="4"/>
      <c r="E88" s="4"/>
      <c r="F88" s="20" t="s">
        <v>0</v>
      </c>
      <c r="G88" s="19">
        <f>G89+G103+G95</f>
        <v>7444.89149</v>
      </c>
    </row>
    <row r="89" spans="1:7" ht="15">
      <c r="A89" s="4"/>
      <c r="B89" s="22" t="s">
        <v>12</v>
      </c>
      <c r="C89" s="22" t="s">
        <v>9</v>
      </c>
      <c r="D89" s="22"/>
      <c r="E89" s="22"/>
      <c r="F89" s="23" t="s">
        <v>13</v>
      </c>
      <c r="G89" s="10">
        <f>G90</f>
        <v>5400.757</v>
      </c>
    </row>
    <row r="90" spans="1:7" ht="15">
      <c r="A90" s="4"/>
      <c r="B90" s="8" t="s">
        <v>12</v>
      </c>
      <c r="C90" s="22" t="s">
        <v>9</v>
      </c>
      <c r="D90" s="12" t="s">
        <v>208</v>
      </c>
      <c r="E90" s="12"/>
      <c r="F90" s="13" t="s">
        <v>45</v>
      </c>
      <c r="G90" s="10">
        <f>G93</f>
        <v>5400.757</v>
      </c>
    </row>
    <row r="91" spans="1:7" ht="15">
      <c r="A91" s="4"/>
      <c r="B91" s="8" t="s">
        <v>12</v>
      </c>
      <c r="C91" s="22" t="s">
        <v>9</v>
      </c>
      <c r="D91" s="12" t="s">
        <v>208</v>
      </c>
      <c r="E91" s="12"/>
      <c r="F91" s="13" t="s">
        <v>45</v>
      </c>
      <c r="G91" s="10">
        <f>G92</f>
        <v>5400.757</v>
      </c>
    </row>
    <row r="92" spans="1:7" ht="15">
      <c r="A92" s="4"/>
      <c r="B92" s="8" t="s">
        <v>12</v>
      </c>
      <c r="C92" s="22" t="s">
        <v>9</v>
      </c>
      <c r="D92" s="12" t="s">
        <v>208</v>
      </c>
      <c r="E92" s="12"/>
      <c r="F92" s="13" t="s">
        <v>45</v>
      </c>
      <c r="G92" s="10">
        <f>G93</f>
        <v>5400.757</v>
      </c>
    </row>
    <row r="93" spans="1:7" ht="30">
      <c r="A93" s="4"/>
      <c r="B93" s="8" t="s">
        <v>12</v>
      </c>
      <c r="C93" s="22" t="s">
        <v>9</v>
      </c>
      <c r="D93" s="12" t="s">
        <v>218</v>
      </c>
      <c r="E93" s="8"/>
      <c r="F93" s="9" t="s">
        <v>530</v>
      </c>
      <c r="G93" s="10">
        <f>G94</f>
        <v>5400.757</v>
      </c>
    </row>
    <row r="94" spans="1:7" ht="30">
      <c r="A94" s="4"/>
      <c r="B94" s="8" t="s">
        <v>12</v>
      </c>
      <c r="C94" s="22" t="s">
        <v>9</v>
      </c>
      <c r="D94" s="12" t="s">
        <v>218</v>
      </c>
      <c r="E94" s="8" t="s">
        <v>31</v>
      </c>
      <c r="F94" s="17" t="s">
        <v>47</v>
      </c>
      <c r="G94" s="10">
        <f>'прил.6'!H111</f>
        <v>5400.757</v>
      </c>
    </row>
    <row r="95" spans="1:7" ht="15">
      <c r="A95" s="4"/>
      <c r="B95" s="8" t="s">
        <v>12</v>
      </c>
      <c r="C95" s="22" t="s">
        <v>19</v>
      </c>
      <c r="D95" s="12"/>
      <c r="E95" s="8"/>
      <c r="F95" s="55" t="s">
        <v>21</v>
      </c>
      <c r="G95" s="10">
        <f>G96</f>
        <v>1944.13449</v>
      </c>
    </row>
    <row r="96" spans="1:7" ht="15">
      <c r="A96" s="4"/>
      <c r="B96" s="8" t="s">
        <v>12</v>
      </c>
      <c r="C96" s="22" t="s">
        <v>19</v>
      </c>
      <c r="D96" s="12" t="s">
        <v>208</v>
      </c>
      <c r="E96" s="8"/>
      <c r="F96" s="13" t="s">
        <v>45</v>
      </c>
      <c r="G96" s="10">
        <f>G97</f>
        <v>1944.13449</v>
      </c>
    </row>
    <row r="97" spans="1:7" ht="15">
      <c r="A97" s="4"/>
      <c r="B97" s="8" t="s">
        <v>12</v>
      </c>
      <c r="C97" s="22" t="s">
        <v>19</v>
      </c>
      <c r="D97" s="12" t="s">
        <v>208</v>
      </c>
      <c r="E97" s="8"/>
      <c r="F97" s="13" t="s">
        <v>45</v>
      </c>
      <c r="G97" s="10">
        <f>G98</f>
        <v>1944.13449</v>
      </c>
    </row>
    <row r="98" spans="1:7" ht="15">
      <c r="A98" s="4"/>
      <c r="B98" s="8" t="s">
        <v>12</v>
      </c>
      <c r="C98" s="22" t="s">
        <v>19</v>
      </c>
      <c r="D98" s="12" t="s">
        <v>208</v>
      </c>
      <c r="E98" s="8"/>
      <c r="F98" s="13" t="s">
        <v>45</v>
      </c>
      <c r="G98" s="10">
        <f>G99+G101</f>
        <v>1944.13449</v>
      </c>
    </row>
    <row r="99" spans="1:7" ht="15">
      <c r="A99" s="4"/>
      <c r="B99" s="8" t="s">
        <v>12</v>
      </c>
      <c r="C99" s="22" t="s">
        <v>19</v>
      </c>
      <c r="D99" s="12" t="s">
        <v>219</v>
      </c>
      <c r="E99" s="8"/>
      <c r="F99" s="17" t="s">
        <v>23</v>
      </c>
      <c r="G99" s="10">
        <f>G100</f>
        <v>150</v>
      </c>
    </row>
    <row r="100" spans="1:7" ht="30">
      <c r="A100" s="4"/>
      <c r="B100" s="8" t="s">
        <v>12</v>
      </c>
      <c r="C100" s="22" t="s">
        <v>19</v>
      </c>
      <c r="D100" s="12" t="s">
        <v>219</v>
      </c>
      <c r="E100" s="8" t="s">
        <v>31</v>
      </c>
      <c r="F100" s="17" t="s">
        <v>47</v>
      </c>
      <c r="G100" s="10">
        <f>'прил.6'!H119</f>
        <v>150</v>
      </c>
    </row>
    <row r="101" spans="1:7" ht="15">
      <c r="A101" s="4"/>
      <c r="B101" s="8" t="s">
        <v>12</v>
      </c>
      <c r="C101" s="22" t="s">
        <v>19</v>
      </c>
      <c r="D101" s="12" t="s">
        <v>220</v>
      </c>
      <c r="E101" s="8"/>
      <c r="F101" s="9" t="s">
        <v>62</v>
      </c>
      <c r="G101" s="10">
        <f>G102</f>
        <v>1794.13449</v>
      </c>
    </row>
    <row r="102" spans="1:7" ht="30">
      <c r="A102" s="4"/>
      <c r="B102" s="8" t="s">
        <v>12</v>
      </c>
      <c r="C102" s="22" t="s">
        <v>19</v>
      </c>
      <c r="D102" s="12" t="s">
        <v>220</v>
      </c>
      <c r="E102" s="8" t="s">
        <v>31</v>
      </c>
      <c r="F102" s="17" t="s">
        <v>47</v>
      </c>
      <c r="G102" s="10">
        <f>'прил.6'!H121</f>
        <v>1794.13449</v>
      </c>
    </row>
    <row r="103" spans="1:7" ht="28.5">
      <c r="A103" s="206"/>
      <c r="B103" s="15" t="s">
        <v>12</v>
      </c>
      <c r="C103" s="210" t="s">
        <v>12</v>
      </c>
      <c r="D103" s="15"/>
      <c r="E103" s="15"/>
      <c r="F103" s="195" t="s">
        <v>71</v>
      </c>
      <c r="G103" s="211">
        <f>G104</f>
        <v>100</v>
      </c>
    </row>
    <row r="104" spans="1:7" ht="80.25" customHeight="1">
      <c r="A104" s="206"/>
      <c r="B104" s="15" t="s">
        <v>12</v>
      </c>
      <c r="C104" s="210" t="s">
        <v>12</v>
      </c>
      <c r="D104" s="15" t="s">
        <v>436</v>
      </c>
      <c r="E104" s="15"/>
      <c r="F104" s="35" t="s">
        <v>563</v>
      </c>
      <c r="G104" s="211">
        <f>G105+G111</f>
        <v>100</v>
      </c>
    </row>
    <row r="105" spans="1:7" ht="15">
      <c r="A105" s="206"/>
      <c r="B105" s="15" t="s">
        <v>12</v>
      </c>
      <c r="C105" s="210" t="s">
        <v>12</v>
      </c>
      <c r="D105" s="15" t="s">
        <v>438</v>
      </c>
      <c r="E105" s="15"/>
      <c r="F105" s="16" t="s">
        <v>439</v>
      </c>
      <c r="G105" s="211">
        <f>G106</f>
        <v>50</v>
      </c>
    </row>
    <row r="106" spans="1:7" ht="36.75" customHeight="1">
      <c r="A106" s="206"/>
      <c r="B106" s="15" t="s">
        <v>12</v>
      </c>
      <c r="C106" s="210" t="s">
        <v>12</v>
      </c>
      <c r="D106" s="15" t="s">
        <v>438</v>
      </c>
      <c r="E106" s="15"/>
      <c r="F106" s="16" t="s">
        <v>531</v>
      </c>
      <c r="G106" s="211">
        <f>G107</f>
        <v>50</v>
      </c>
    </row>
    <row r="107" spans="1:7" ht="75">
      <c r="A107" s="206"/>
      <c r="B107" s="15" t="s">
        <v>12</v>
      </c>
      <c r="C107" s="210" t="s">
        <v>12</v>
      </c>
      <c r="D107" s="15" t="s">
        <v>414</v>
      </c>
      <c r="E107" s="15"/>
      <c r="F107" s="196" t="s">
        <v>61</v>
      </c>
      <c r="G107" s="211">
        <f>G108</f>
        <v>50</v>
      </c>
    </row>
    <row r="108" spans="1:7" ht="45">
      <c r="A108" s="206"/>
      <c r="B108" s="15" t="s">
        <v>12</v>
      </c>
      <c r="C108" s="210" t="s">
        <v>12</v>
      </c>
      <c r="D108" s="15" t="s">
        <v>414</v>
      </c>
      <c r="E108" s="15" t="s">
        <v>32</v>
      </c>
      <c r="F108" s="16" t="s">
        <v>510</v>
      </c>
      <c r="G108" s="211">
        <f>'прил.6'!H132</f>
        <v>50</v>
      </c>
    </row>
    <row r="109" spans="1:7" ht="75" hidden="1">
      <c r="A109" s="206"/>
      <c r="B109" s="15" t="s">
        <v>12</v>
      </c>
      <c r="C109" s="210" t="s">
        <v>12</v>
      </c>
      <c r="D109" s="15" t="s">
        <v>520</v>
      </c>
      <c r="E109" s="15"/>
      <c r="F109" s="196" t="s">
        <v>61</v>
      </c>
      <c r="G109" s="211">
        <f>G110</f>
        <v>0</v>
      </c>
    </row>
    <row r="110" spans="1:7" ht="45" hidden="1">
      <c r="A110" s="206"/>
      <c r="B110" s="15" t="s">
        <v>12</v>
      </c>
      <c r="C110" s="210" t="s">
        <v>12</v>
      </c>
      <c r="D110" s="15" t="s">
        <v>520</v>
      </c>
      <c r="E110" s="15" t="s">
        <v>32</v>
      </c>
      <c r="F110" s="17" t="str">
        <f>F108</f>
        <v>Субсидии юридическим лицам( кроме муниципальных учреждений) и физическим лицам- производителям товаров, работ, услуг</v>
      </c>
      <c r="G110" s="211"/>
    </row>
    <row r="111" spans="1:7" ht="30">
      <c r="A111" s="206"/>
      <c r="B111" s="15" t="s">
        <v>12</v>
      </c>
      <c r="C111" s="210" t="s">
        <v>12</v>
      </c>
      <c r="D111" s="15" t="s">
        <v>441</v>
      </c>
      <c r="E111" s="15"/>
      <c r="F111" s="17" t="s">
        <v>451</v>
      </c>
      <c r="G111" s="211">
        <f>G112</f>
        <v>50</v>
      </c>
    </row>
    <row r="112" spans="1:7" ht="36" customHeight="1">
      <c r="A112" s="206"/>
      <c r="B112" s="15" t="s">
        <v>12</v>
      </c>
      <c r="C112" s="210" t="s">
        <v>12</v>
      </c>
      <c r="D112" s="15" t="s">
        <v>441</v>
      </c>
      <c r="E112" s="15"/>
      <c r="F112" s="17" t="s">
        <v>532</v>
      </c>
      <c r="G112" s="211">
        <f>G113</f>
        <v>50</v>
      </c>
    </row>
    <row r="113" spans="1:7" ht="75">
      <c r="A113" s="206"/>
      <c r="B113" s="15" t="s">
        <v>12</v>
      </c>
      <c r="C113" s="210" t="s">
        <v>12</v>
      </c>
      <c r="D113" s="15" t="s">
        <v>416</v>
      </c>
      <c r="E113" s="15"/>
      <c r="F113" s="196" t="s">
        <v>61</v>
      </c>
      <c r="G113" s="211">
        <f>G114</f>
        <v>50</v>
      </c>
    </row>
    <row r="114" spans="1:7" ht="30">
      <c r="A114" s="206"/>
      <c r="B114" s="15" t="s">
        <v>12</v>
      </c>
      <c r="C114" s="210" t="s">
        <v>12</v>
      </c>
      <c r="D114" s="15" t="s">
        <v>416</v>
      </c>
      <c r="E114" s="15" t="s">
        <v>31</v>
      </c>
      <c r="F114" s="17" t="s">
        <v>47</v>
      </c>
      <c r="G114" s="211">
        <f>'прил.6'!H138</f>
        <v>50</v>
      </c>
    </row>
    <row r="115" spans="1:7" ht="15">
      <c r="A115" s="206" t="s">
        <v>8</v>
      </c>
      <c r="B115" s="206" t="s">
        <v>74</v>
      </c>
      <c r="C115" s="210"/>
      <c r="D115" s="15"/>
      <c r="E115" s="15"/>
      <c r="F115" s="195" t="s">
        <v>75</v>
      </c>
      <c r="G115" s="236">
        <f>G116</f>
        <v>10</v>
      </c>
    </row>
    <row r="116" spans="1:7" ht="28.5" customHeight="1">
      <c r="A116" s="206"/>
      <c r="B116" s="15" t="s">
        <v>74</v>
      </c>
      <c r="C116" s="210" t="s">
        <v>12</v>
      </c>
      <c r="D116" s="15"/>
      <c r="E116" s="15"/>
      <c r="F116" s="162" t="s">
        <v>522</v>
      </c>
      <c r="G116" s="211">
        <f>G117</f>
        <v>10</v>
      </c>
    </row>
    <row r="117" spans="1:7" ht="36.75" customHeight="1">
      <c r="A117" s="206"/>
      <c r="B117" s="15" t="s">
        <v>74</v>
      </c>
      <c r="C117" s="210" t="s">
        <v>12</v>
      </c>
      <c r="D117" s="24" t="s">
        <v>537</v>
      </c>
      <c r="E117" s="15"/>
      <c r="F117" s="202" t="s">
        <v>541</v>
      </c>
      <c r="G117" s="211">
        <f>G118</f>
        <v>10</v>
      </c>
    </row>
    <row r="118" spans="1:7" ht="45">
      <c r="A118" s="206"/>
      <c r="B118" s="15" t="s">
        <v>74</v>
      </c>
      <c r="C118" s="210" t="s">
        <v>12</v>
      </c>
      <c r="D118" s="24" t="s">
        <v>434</v>
      </c>
      <c r="E118" s="15"/>
      <c r="F118" s="202" t="s">
        <v>542</v>
      </c>
      <c r="G118" s="211">
        <f>G119</f>
        <v>10</v>
      </c>
    </row>
    <row r="119" spans="1:7" ht="51" customHeight="1">
      <c r="A119" s="206"/>
      <c r="B119" s="15" t="s">
        <v>74</v>
      </c>
      <c r="C119" s="210" t="s">
        <v>12</v>
      </c>
      <c r="D119" s="24" t="s">
        <v>434</v>
      </c>
      <c r="E119" s="15"/>
      <c r="F119" s="202" t="s">
        <v>525</v>
      </c>
      <c r="G119" s="211">
        <f>G122</f>
        <v>10</v>
      </c>
    </row>
    <row r="120" spans="1:7" ht="75" hidden="1">
      <c r="A120" s="206"/>
      <c r="B120" s="15" t="s">
        <v>74</v>
      </c>
      <c r="C120" s="210" t="s">
        <v>12</v>
      </c>
      <c r="D120" s="24" t="s">
        <v>422</v>
      </c>
      <c r="E120" s="15"/>
      <c r="F120" s="196" t="s">
        <v>61</v>
      </c>
      <c r="G120" s="211">
        <f>G121</f>
        <v>0</v>
      </c>
    </row>
    <row r="121" spans="1:7" ht="30" hidden="1">
      <c r="A121" s="206"/>
      <c r="B121" s="15" t="s">
        <v>74</v>
      </c>
      <c r="C121" s="210" t="s">
        <v>12</v>
      </c>
      <c r="D121" s="15" t="s">
        <v>422</v>
      </c>
      <c r="E121" s="15" t="s">
        <v>31</v>
      </c>
      <c r="F121" s="16" t="s">
        <v>47</v>
      </c>
      <c r="G121" s="211"/>
    </row>
    <row r="122" spans="1:7" ht="75">
      <c r="A122" s="206"/>
      <c r="B122" s="15" t="s">
        <v>74</v>
      </c>
      <c r="C122" s="210" t="s">
        <v>12</v>
      </c>
      <c r="D122" s="15" t="s">
        <v>423</v>
      </c>
      <c r="E122" s="15"/>
      <c r="F122" s="196" t="s">
        <v>61</v>
      </c>
      <c r="G122" s="211">
        <f>G123</f>
        <v>10</v>
      </c>
    </row>
    <row r="123" spans="1:7" ht="30">
      <c r="A123" s="206"/>
      <c r="B123" s="15" t="s">
        <v>74</v>
      </c>
      <c r="C123" s="210" t="s">
        <v>12</v>
      </c>
      <c r="D123" s="15" t="s">
        <v>423</v>
      </c>
      <c r="E123" s="15" t="s">
        <v>31</v>
      </c>
      <c r="F123" s="16" t="s">
        <v>47</v>
      </c>
      <c r="G123" s="211">
        <f>'прил.6'!H147</f>
        <v>10</v>
      </c>
    </row>
    <row r="124" spans="1:7" ht="15">
      <c r="A124" s="4" t="s">
        <v>533</v>
      </c>
      <c r="B124" s="206" t="s">
        <v>18</v>
      </c>
      <c r="C124" s="206"/>
      <c r="D124" s="206"/>
      <c r="E124" s="15"/>
      <c r="F124" s="212" t="s">
        <v>77</v>
      </c>
      <c r="G124" s="10">
        <f>G125+G131</f>
        <v>3943.76043</v>
      </c>
    </row>
    <row r="125" spans="1:7" ht="15">
      <c r="A125" s="8"/>
      <c r="B125" s="24" t="s">
        <v>18</v>
      </c>
      <c r="C125" s="8" t="s">
        <v>9</v>
      </c>
      <c r="D125" s="8"/>
      <c r="E125" s="24"/>
      <c r="F125" s="21" t="s">
        <v>17</v>
      </c>
      <c r="G125" s="10">
        <f>G126</f>
        <v>3893.76043</v>
      </c>
    </row>
    <row r="126" spans="1:7" ht="15">
      <c r="A126" s="8"/>
      <c r="B126" s="24" t="s">
        <v>18</v>
      </c>
      <c r="C126" s="24" t="s">
        <v>9</v>
      </c>
      <c r="D126" s="24" t="s">
        <v>208</v>
      </c>
      <c r="E126" s="24"/>
      <c r="F126" s="25" t="s">
        <v>43</v>
      </c>
      <c r="G126" s="10">
        <f>G127</f>
        <v>3893.76043</v>
      </c>
    </row>
    <row r="127" spans="1:7" ht="15">
      <c r="A127" s="8"/>
      <c r="B127" s="24" t="s">
        <v>18</v>
      </c>
      <c r="C127" s="24" t="s">
        <v>9</v>
      </c>
      <c r="D127" s="24" t="s">
        <v>534</v>
      </c>
      <c r="E127" s="24"/>
      <c r="F127" s="25" t="s">
        <v>43</v>
      </c>
      <c r="G127" s="10">
        <f>G128</f>
        <v>3893.76043</v>
      </c>
    </row>
    <row r="128" spans="1:7" ht="15">
      <c r="A128" s="8"/>
      <c r="B128" s="24" t="s">
        <v>18</v>
      </c>
      <c r="C128" s="24" t="s">
        <v>9</v>
      </c>
      <c r="D128" s="24" t="s">
        <v>208</v>
      </c>
      <c r="E128" s="24"/>
      <c r="F128" s="25" t="s">
        <v>43</v>
      </c>
      <c r="G128" s="10">
        <f>G129</f>
        <v>3893.76043</v>
      </c>
    </row>
    <row r="129" spans="1:7" ht="60">
      <c r="A129" s="8"/>
      <c r="B129" s="24" t="s">
        <v>18</v>
      </c>
      <c r="C129" s="24" t="s">
        <v>9</v>
      </c>
      <c r="D129" s="24" t="s">
        <v>221</v>
      </c>
      <c r="E129" s="24"/>
      <c r="F129" s="25" t="s">
        <v>78</v>
      </c>
      <c r="G129" s="10">
        <f>G130</f>
        <v>3893.76043</v>
      </c>
    </row>
    <row r="130" spans="1:7" ht="36" customHeight="1">
      <c r="A130" s="8"/>
      <c r="B130" s="24" t="s">
        <v>18</v>
      </c>
      <c r="C130" s="24" t="s">
        <v>9</v>
      </c>
      <c r="D130" s="24" t="s">
        <v>221</v>
      </c>
      <c r="E130" s="8" t="s">
        <v>99</v>
      </c>
      <c r="F130" s="34" t="s">
        <v>28</v>
      </c>
      <c r="G130" s="10">
        <f>'прил.6'!H154</f>
        <v>3893.76043</v>
      </c>
    </row>
    <row r="131" spans="1:7" ht="29.25" customHeight="1">
      <c r="A131" s="8"/>
      <c r="B131" s="24" t="s">
        <v>18</v>
      </c>
      <c r="C131" s="373" t="s">
        <v>26</v>
      </c>
      <c r="D131" s="373"/>
      <c r="E131" s="8"/>
      <c r="F131" s="34" t="s">
        <v>564</v>
      </c>
      <c r="G131" s="10">
        <f>G132</f>
        <v>50</v>
      </c>
    </row>
    <row r="132" spans="1:7" ht="54.75" customHeight="1">
      <c r="A132" s="206"/>
      <c r="B132" s="15" t="s">
        <v>18</v>
      </c>
      <c r="C132" s="210" t="s">
        <v>26</v>
      </c>
      <c r="D132" s="213"/>
      <c r="E132" s="15"/>
      <c r="F132" s="16" t="s">
        <v>433</v>
      </c>
      <c r="G132" s="211">
        <f>G133</f>
        <v>50</v>
      </c>
    </row>
    <row r="133" spans="1:7" ht="60">
      <c r="A133" s="206"/>
      <c r="B133" s="15" t="s">
        <v>18</v>
      </c>
      <c r="C133" s="210" t="s">
        <v>26</v>
      </c>
      <c r="D133" s="213" t="s">
        <v>435</v>
      </c>
      <c r="E133" s="15"/>
      <c r="F133" s="214" t="s">
        <v>170</v>
      </c>
      <c r="G133" s="211">
        <f>G134</f>
        <v>50</v>
      </c>
    </row>
    <row r="134" spans="1:7" ht="60">
      <c r="A134" s="206"/>
      <c r="B134" s="15" t="s">
        <v>18</v>
      </c>
      <c r="C134" s="210" t="s">
        <v>26</v>
      </c>
      <c r="D134" s="213" t="s">
        <v>435</v>
      </c>
      <c r="E134" s="15"/>
      <c r="F134" s="214" t="s">
        <v>543</v>
      </c>
      <c r="G134" s="211">
        <f>G135</f>
        <v>50</v>
      </c>
    </row>
    <row r="135" spans="1:7" ht="75">
      <c r="A135" s="206"/>
      <c r="B135" s="15" t="s">
        <v>18</v>
      </c>
      <c r="C135" s="210" t="s">
        <v>26</v>
      </c>
      <c r="D135" s="213" t="s">
        <v>427</v>
      </c>
      <c r="E135" s="15"/>
      <c r="F135" s="196" t="s">
        <v>61</v>
      </c>
      <c r="G135" s="211">
        <f>G136</f>
        <v>50</v>
      </c>
    </row>
    <row r="136" spans="1:7" ht="36.75" customHeight="1">
      <c r="A136" s="206"/>
      <c r="B136" s="15" t="s">
        <v>18</v>
      </c>
      <c r="C136" s="210" t="s">
        <v>26</v>
      </c>
      <c r="D136" s="213" t="s">
        <v>427</v>
      </c>
      <c r="E136" s="15" t="s">
        <v>99</v>
      </c>
      <c r="F136" s="57" t="s">
        <v>171</v>
      </c>
      <c r="G136" s="211">
        <f>'прил.6'!H160</f>
        <v>50</v>
      </c>
    </row>
    <row r="137" spans="1:7" ht="14.25">
      <c r="A137" s="237"/>
      <c r="B137" s="237"/>
      <c r="C137" s="237"/>
      <c r="D137" s="237"/>
      <c r="E137" s="237"/>
      <c r="F137" s="238" t="s">
        <v>544</v>
      </c>
      <c r="G137" s="370">
        <f>G124+G10+G46+G54+G67+G88+G115</f>
        <v>24353.886530000003</v>
      </c>
    </row>
  </sheetData>
  <sheetProtection/>
  <mergeCells count="4">
    <mergeCell ref="F2:G2"/>
    <mergeCell ref="F3:G3"/>
    <mergeCell ref="F4:G4"/>
    <mergeCell ref="A6:G6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7" sqref="A7:G7"/>
    </sheetView>
  </sheetViews>
  <sheetFormatPr defaultColWidth="9.00390625" defaultRowHeight="12.75"/>
  <cols>
    <col min="1" max="1" width="5.25390625" style="0" customWidth="1"/>
    <col min="2" max="2" width="36.625" style="0" customWidth="1"/>
    <col min="3" max="3" width="7.875" style="0" customWidth="1"/>
    <col min="5" max="5" width="13.625" style="0" customWidth="1"/>
    <col min="7" max="7" width="12.625" style="0" customWidth="1"/>
    <col min="8" max="8" width="9.125" style="0" customWidth="1"/>
  </cols>
  <sheetData>
    <row r="1" spans="1:7" ht="15.75">
      <c r="A1" s="130" t="s">
        <v>397</v>
      </c>
      <c r="B1" s="131"/>
      <c r="C1" s="131"/>
      <c r="D1" s="131"/>
      <c r="E1" s="403" t="s">
        <v>398</v>
      </c>
      <c r="F1" s="403"/>
      <c r="G1" s="403"/>
    </row>
    <row r="2" spans="1:7" ht="15.75">
      <c r="A2" s="404" t="s">
        <v>395</v>
      </c>
      <c r="B2" s="404"/>
      <c r="C2" s="404"/>
      <c r="D2" s="404"/>
      <c r="E2" s="404"/>
      <c r="F2" s="404"/>
      <c r="G2" s="404"/>
    </row>
    <row r="3" spans="1:7" ht="15.75">
      <c r="A3" s="404" t="s">
        <v>493</v>
      </c>
      <c r="B3" s="404"/>
      <c r="C3" s="404"/>
      <c r="D3" s="404"/>
      <c r="E3" s="404"/>
      <c r="F3" s="404"/>
      <c r="G3" s="404"/>
    </row>
    <row r="4" spans="1:7" ht="15.75">
      <c r="A4" s="397" t="s">
        <v>565</v>
      </c>
      <c r="B4" s="397"/>
      <c r="C4" s="397"/>
      <c r="D4" s="397"/>
      <c r="E4" s="397"/>
      <c r="F4" s="397"/>
      <c r="G4" s="397"/>
    </row>
    <row r="5" spans="1:7" ht="15.75">
      <c r="A5" s="134"/>
      <c r="B5" s="131"/>
      <c r="C5" s="131"/>
      <c r="D5" s="131"/>
      <c r="E5" s="132"/>
      <c r="F5" s="131"/>
      <c r="G5" s="133"/>
    </row>
    <row r="6" spans="1:7" ht="15.75">
      <c r="A6" s="134"/>
      <c r="B6" s="131"/>
      <c r="C6" s="131"/>
      <c r="D6" s="131"/>
      <c r="E6" s="132"/>
      <c r="F6" s="131"/>
      <c r="G6" s="133"/>
    </row>
    <row r="7" spans="1:7" ht="15.75">
      <c r="A7" s="405" t="s">
        <v>412</v>
      </c>
      <c r="B7" s="405"/>
      <c r="C7" s="405"/>
      <c r="D7" s="405"/>
      <c r="E7" s="405"/>
      <c r="F7" s="405"/>
      <c r="G7" s="405"/>
    </row>
    <row r="8" spans="1:7" ht="15.75">
      <c r="A8" s="406" t="s">
        <v>494</v>
      </c>
      <c r="B8" s="406"/>
      <c r="C8" s="406"/>
      <c r="D8" s="406"/>
      <c r="E8" s="406"/>
      <c r="F8" s="406"/>
      <c r="G8" s="406"/>
    </row>
    <row r="9" spans="1:7" ht="15.75">
      <c r="A9" s="135"/>
      <c r="B9" s="136"/>
      <c r="C9" s="136"/>
      <c r="D9" s="136"/>
      <c r="E9" s="132"/>
      <c r="F9" s="131"/>
      <c r="G9" s="131"/>
    </row>
    <row r="10" spans="1:7" ht="15">
      <c r="A10" s="398" t="s">
        <v>84</v>
      </c>
      <c r="B10" s="399" t="s">
        <v>399</v>
      </c>
      <c r="C10" s="398" t="s">
        <v>400</v>
      </c>
      <c r="D10" s="398"/>
      <c r="E10" s="398"/>
      <c r="F10" s="398"/>
      <c r="G10" s="401" t="s">
        <v>495</v>
      </c>
    </row>
    <row r="11" spans="1:7" ht="45">
      <c r="A11" s="398"/>
      <c r="B11" s="400"/>
      <c r="C11" s="137" t="s">
        <v>401</v>
      </c>
      <c r="D11" s="137" t="s">
        <v>228</v>
      </c>
      <c r="E11" s="137" t="s">
        <v>402</v>
      </c>
      <c r="F11" s="137" t="s">
        <v>2</v>
      </c>
      <c r="G11" s="402"/>
    </row>
    <row r="12" spans="1:7" ht="15">
      <c r="A12" s="137" t="s">
        <v>40</v>
      </c>
      <c r="B12" s="137">
        <v>2</v>
      </c>
      <c r="C12" s="137">
        <v>3</v>
      </c>
      <c r="D12" s="137">
        <v>4</v>
      </c>
      <c r="E12" s="137">
        <v>5</v>
      </c>
      <c r="F12" s="137">
        <v>6</v>
      </c>
      <c r="G12" s="137">
        <v>8</v>
      </c>
    </row>
    <row r="13" spans="1:7" ht="63.75" customHeight="1">
      <c r="A13" s="138" t="s">
        <v>40</v>
      </c>
      <c r="B13" s="139" t="s">
        <v>403</v>
      </c>
      <c r="C13" s="138"/>
      <c r="D13" s="138"/>
      <c r="E13" s="138"/>
      <c r="F13" s="138"/>
      <c r="G13" s="140">
        <f>G14+G16+G15</f>
        <v>603.38653</v>
      </c>
    </row>
    <row r="14" spans="1:7" ht="72.75" customHeight="1">
      <c r="A14" s="141" t="s">
        <v>404</v>
      </c>
      <c r="B14" s="142" t="s">
        <v>405</v>
      </c>
      <c r="C14" s="141" t="s">
        <v>22</v>
      </c>
      <c r="D14" s="141" t="s">
        <v>406</v>
      </c>
      <c r="E14" s="141" t="s">
        <v>217</v>
      </c>
      <c r="F14" s="141" t="s">
        <v>31</v>
      </c>
      <c r="G14" s="143">
        <f>207.552+45.83453</f>
        <v>253.38653</v>
      </c>
    </row>
    <row r="15" spans="1:7" ht="15">
      <c r="A15" s="144" t="s">
        <v>407</v>
      </c>
      <c r="B15" s="17" t="s">
        <v>195</v>
      </c>
      <c r="C15" s="141" t="s">
        <v>22</v>
      </c>
      <c r="D15" s="141" t="s">
        <v>406</v>
      </c>
      <c r="E15" s="141" t="s">
        <v>217</v>
      </c>
      <c r="F15" s="141" t="s">
        <v>31</v>
      </c>
      <c r="G15" s="143">
        <v>200</v>
      </c>
    </row>
    <row r="16" spans="1:7" ht="15">
      <c r="A16" s="144" t="s">
        <v>408</v>
      </c>
      <c r="B16" s="142" t="s">
        <v>409</v>
      </c>
      <c r="C16" s="141" t="s">
        <v>22</v>
      </c>
      <c r="D16" s="141" t="s">
        <v>410</v>
      </c>
      <c r="E16" s="141" t="s">
        <v>219</v>
      </c>
      <c r="F16" s="141" t="s">
        <v>31</v>
      </c>
      <c r="G16" s="143">
        <v>150</v>
      </c>
    </row>
    <row r="17" spans="1:7" ht="14.25">
      <c r="A17" s="145"/>
      <c r="B17" s="146" t="s">
        <v>411</v>
      </c>
      <c r="C17" s="145"/>
      <c r="D17" s="145"/>
      <c r="E17" s="145"/>
      <c r="F17" s="145"/>
      <c r="G17" s="147">
        <f>G14+G16+G15</f>
        <v>603.38653</v>
      </c>
    </row>
  </sheetData>
  <sheetProtection/>
  <mergeCells count="10">
    <mergeCell ref="A4:G4"/>
    <mergeCell ref="A10:A11"/>
    <mergeCell ref="B10:B11"/>
    <mergeCell ref="C10:F10"/>
    <mergeCell ref="G10:G11"/>
    <mergeCell ref="E1:G1"/>
    <mergeCell ref="A2:G2"/>
    <mergeCell ref="A3:G3"/>
    <mergeCell ref="A7:G7"/>
    <mergeCell ref="A8:G8"/>
  </mergeCells>
  <printOptions/>
  <pageMargins left="0.2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">
      <selection activeCell="B6" sqref="B6:H6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</cols>
  <sheetData>
    <row r="1" spans="1:8" ht="15">
      <c r="A1" s="1"/>
      <c r="B1" s="239"/>
      <c r="C1" s="389" t="s">
        <v>83</v>
      </c>
      <c r="D1" s="389"/>
      <c r="E1" s="389"/>
      <c r="F1" s="389"/>
      <c r="G1" s="389"/>
      <c r="H1" s="389"/>
    </row>
    <row r="2" spans="1:8" ht="15">
      <c r="A2" s="1"/>
      <c r="B2" s="389" t="s">
        <v>197</v>
      </c>
      <c r="C2" s="389"/>
      <c r="D2" s="389"/>
      <c r="E2" s="389"/>
      <c r="F2" s="389"/>
      <c r="G2" s="389"/>
      <c r="H2" s="389"/>
    </row>
    <row r="3" spans="1:8" ht="15">
      <c r="A3" s="1"/>
      <c r="B3" s="389" t="s">
        <v>491</v>
      </c>
      <c r="C3" s="389"/>
      <c r="D3" s="389"/>
      <c r="E3" s="389"/>
      <c r="F3" s="389"/>
      <c r="G3" s="389"/>
      <c r="H3" s="389"/>
    </row>
    <row r="4" spans="1:8" ht="15">
      <c r="A4" s="1"/>
      <c r="B4" s="53"/>
      <c r="C4" s="53"/>
      <c r="D4" s="53"/>
      <c r="E4" s="53"/>
      <c r="F4" s="389" t="s">
        <v>571</v>
      </c>
      <c r="G4" s="389"/>
      <c r="H4" s="389"/>
    </row>
    <row r="5" spans="1:8" ht="15">
      <c r="A5" s="1"/>
      <c r="B5" s="1"/>
      <c r="C5" s="389"/>
      <c r="D5" s="389"/>
      <c r="E5" s="389"/>
      <c r="F5" s="389"/>
      <c r="G5" s="389"/>
      <c r="H5" s="389"/>
    </row>
    <row r="6" spans="1:8" ht="15">
      <c r="A6" s="1"/>
      <c r="B6" s="409" t="s">
        <v>535</v>
      </c>
      <c r="C6" s="409"/>
      <c r="D6" s="409"/>
      <c r="E6" s="409"/>
      <c r="F6" s="409"/>
      <c r="G6" s="409"/>
      <c r="H6" s="409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407" t="s">
        <v>84</v>
      </c>
      <c r="B8" s="407" t="s">
        <v>38</v>
      </c>
      <c r="C8" s="408" t="s">
        <v>5</v>
      </c>
      <c r="D8" s="408"/>
      <c r="E8" s="408"/>
      <c r="F8" s="408"/>
      <c r="G8" s="408"/>
      <c r="H8" s="407" t="s">
        <v>39</v>
      </c>
    </row>
    <row r="9" spans="1:8" ht="45">
      <c r="A9" s="407"/>
      <c r="B9" s="407"/>
      <c r="C9" s="58" t="s">
        <v>401</v>
      </c>
      <c r="D9" s="58" t="s">
        <v>223</v>
      </c>
      <c r="E9" s="58" t="s">
        <v>222</v>
      </c>
      <c r="F9" s="58" t="s">
        <v>1</v>
      </c>
      <c r="G9" s="58" t="s">
        <v>2</v>
      </c>
      <c r="H9" s="407"/>
    </row>
    <row r="10" spans="1:8" ht="42.75">
      <c r="A10" s="6" t="s">
        <v>85</v>
      </c>
      <c r="B10" s="221" t="s">
        <v>94</v>
      </c>
      <c r="C10" s="189" t="s">
        <v>22</v>
      </c>
      <c r="D10" s="190"/>
      <c r="E10" s="190"/>
      <c r="F10" s="190"/>
      <c r="G10" s="190"/>
      <c r="H10" s="191">
        <f>H11+H54+H62+H75+H105+H139</f>
        <v>20410.1261</v>
      </c>
    </row>
    <row r="11" spans="1:8" ht="15">
      <c r="A11" s="6"/>
      <c r="B11" s="217" t="s">
        <v>41</v>
      </c>
      <c r="C11" s="189" t="s">
        <v>22</v>
      </c>
      <c r="D11" s="189" t="s">
        <v>9</v>
      </c>
      <c r="E11" s="192"/>
      <c r="F11" s="192"/>
      <c r="G11" s="192"/>
      <c r="H11" s="191">
        <f>H12+H19+H31+H37+H25</f>
        <v>11962.84808</v>
      </c>
    </row>
    <row r="12" spans="1:8" ht="45">
      <c r="A12" s="26"/>
      <c r="B12" s="218" t="s">
        <v>86</v>
      </c>
      <c r="C12" s="190" t="s">
        <v>22</v>
      </c>
      <c r="D12" s="193" t="s">
        <v>9</v>
      </c>
      <c r="E12" s="193" t="s">
        <v>14</v>
      </c>
      <c r="F12" s="193"/>
      <c r="G12" s="193"/>
      <c r="H12" s="194">
        <f>H13</f>
        <v>2253.08082</v>
      </c>
    </row>
    <row r="13" spans="1:8" ht="15">
      <c r="A13" s="26"/>
      <c r="B13" s="222" t="s">
        <v>45</v>
      </c>
      <c r="C13" s="190" t="s">
        <v>22</v>
      </c>
      <c r="D13" s="193" t="s">
        <v>9</v>
      </c>
      <c r="E13" s="193" t="s">
        <v>14</v>
      </c>
      <c r="F13" s="193" t="s">
        <v>208</v>
      </c>
      <c r="G13" s="193"/>
      <c r="H13" s="194">
        <f>H14</f>
        <v>2253.08082</v>
      </c>
    </row>
    <row r="14" spans="1:8" ht="15">
      <c r="A14" s="26"/>
      <c r="B14" s="222" t="s">
        <v>45</v>
      </c>
      <c r="C14" s="190" t="s">
        <v>22</v>
      </c>
      <c r="D14" s="193" t="s">
        <v>9</v>
      </c>
      <c r="E14" s="193" t="s">
        <v>14</v>
      </c>
      <c r="F14" s="193" t="s">
        <v>208</v>
      </c>
      <c r="G14" s="193"/>
      <c r="H14" s="194">
        <f>H15</f>
        <v>2253.08082</v>
      </c>
    </row>
    <row r="15" spans="1:8" ht="15">
      <c r="A15" s="26"/>
      <c r="B15" s="222" t="s">
        <v>45</v>
      </c>
      <c r="C15" s="190" t="s">
        <v>22</v>
      </c>
      <c r="D15" s="193" t="s">
        <v>9</v>
      </c>
      <c r="E15" s="193" t="s">
        <v>14</v>
      </c>
      <c r="F15" s="193" t="s">
        <v>208</v>
      </c>
      <c r="G15" s="193"/>
      <c r="H15" s="194">
        <f>H16</f>
        <v>2253.08082</v>
      </c>
    </row>
    <row r="16" spans="1:8" ht="15">
      <c r="A16" s="26"/>
      <c r="B16" s="222" t="s">
        <v>10</v>
      </c>
      <c r="C16" s="190" t="s">
        <v>22</v>
      </c>
      <c r="D16" s="193" t="s">
        <v>9</v>
      </c>
      <c r="E16" s="193" t="s">
        <v>14</v>
      </c>
      <c r="F16" s="193" t="s">
        <v>209</v>
      </c>
      <c r="G16" s="193"/>
      <c r="H16" s="194">
        <f>H17+H18</f>
        <v>2253.08082</v>
      </c>
    </row>
    <row r="17" spans="1:8" ht="90">
      <c r="A17" s="26"/>
      <c r="B17" s="201" t="s">
        <v>44</v>
      </c>
      <c r="C17" s="190" t="s">
        <v>22</v>
      </c>
      <c r="D17" s="193" t="s">
        <v>9</v>
      </c>
      <c r="E17" s="193" t="s">
        <v>14</v>
      </c>
      <c r="F17" s="193" t="s">
        <v>209</v>
      </c>
      <c r="G17" s="193" t="s">
        <v>30</v>
      </c>
      <c r="H17" s="194">
        <f>2014.38082+178.7+60</f>
        <v>2253.08082</v>
      </c>
    </row>
    <row r="18" spans="1:8" ht="30" hidden="1">
      <c r="A18" s="26"/>
      <c r="B18" s="201" t="s">
        <v>47</v>
      </c>
      <c r="C18" s="190" t="s">
        <v>22</v>
      </c>
      <c r="D18" s="193" t="s">
        <v>9</v>
      </c>
      <c r="E18" s="193" t="s">
        <v>14</v>
      </c>
      <c r="F18" s="193" t="s">
        <v>209</v>
      </c>
      <c r="G18" s="193" t="s">
        <v>31</v>
      </c>
      <c r="H18" s="194"/>
    </row>
    <row r="19" spans="1:8" ht="59.25" customHeight="1">
      <c r="A19" s="26"/>
      <c r="B19" s="223" t="s">
        <v>87</v>
      </c>
      <c r="C19" s="189" t="s">
        <v>22</v>
      </c>
      <c r="D19" s="197" t="s">
        <v>9</v>
      </c>
      <c r="E19" s="197" t="s">
        <v>26</v>
      </c>
      <c r="F19" s="197"/>
      <c r="G19" s="197"/>
      <c r="H19" s="191">
        <f>H20</f>
        <v>3849.45739</v>
      </c>
    </row>
    <row r="20" spans="1:8" ht="15">
      <c r="A20" s="26"/>
      <c r="B20" s="201" t="s">
        <v>45</v>
      </c>
      <c r="C20" s="190" t="s">
        <v>22</v>
      </c>
      <c r="D20" s="193" t="s">
        <v>9</v>
      </c>
      <c r="E20" s="193" t="s">
        <v>26</v>
      </c>
      <c r="F20" s="193" t="s">
        <v>208</v>
      </c>
      <c r="G20" s="193"/>
      <c r="H20" s="194">
        <f>H23</f>
        <v>3849.45739</v>
      </c>
    </row>
    <row r="21" spans="1:8" ht="15">
      <c r="A21" s="26"/>
      <c r="B21" s="201" t="s">
        <v>45</v>
      </c>
      <c r="C21" s="190" t="s">
        <v>22</v>
      </c>
      <c r="D21" s="193" t="s">
        <v>9</v>
      </c>
      <c r="E21" s="193" t="s">
        <v>26</v>
      </c>
      <c r="F21" s="193" t="s">
        <v>208</v>
      </c>
      <c r="G21" s="193"/>
      <c r="H21" s="194">
        <f>H22</f>
        <v>3849.45739</v>
      </c>
    </row>
    <row r="22" spans="1:8" ht="15">
      <c r="A22" s="26"/>
      <c r="B22" s="201" t="s">
        <v>45</v>
      </c>
      <c r="C22" s="190" t="s">
        <v>22</v>
      </c>
      <c r="D22" s="193" t="s">
        <v>9</v>
      </c>
      <c r="E22" s="193" t="s">
        <v>26</v>
      </c>
      <c r="F22" s="193" t="s">
        <v>208</v>
      </c>
      <c r="G22" s="193"/>
      <c r="H22" s="194">
        <f>H23</f>
        <v>3849.45739</v>
      </c>
    </row>
    <row r="23" spans="1:8" ht="46.5" customHeight="1">
      <c r="A23" s="26"/>
      <c r="B23" s="201" t="s">
        <v>46</v>
      </c>
      <c r="C23" s="190" t="s">
        <v>22</v>
      </c>
      <c r="D23" s="193" t="s">
        <v>9</v>
      </c>
      <c r="E23" s="193" t="s">
        <v>26</v>
      </c>
      <c r="F23" s="193" t="s">
        <v>210</v>
      </c>
      <c r="G23" s="193"/>
      <c r="H23" s="194">
        <f>H24</f>
        <v>3849.45739</v>
      </c>
    </row>
    <row r="24" spans="1:8" ht="90">
      <c r="A24" s="26"/>
      <c r="B24" s="201" t="s">
        <v>44</v>
      </c>
      <c r="C24" s="190" t="s">
        <v>22</v>
      </c>
      <c r="D24" s="193" t="s">
        <v>9</v>
      </c>
      <c r="E24" s="193" t="s">
        <v>26</v>
      </c>
      <c r="F24" s="193" t="s">
        <v>210</v>
      </c>
      <c r="G24" s="193" t="s">
        <v>30</v>
      </c>
      <c r="H24" s="194">
        <f>3749.45739+100</f>
        <v>3849.45739</v>
      </c>
    </row>
    <row r="25" spans="1:8" ht="28.5" hidden="1">
      <c r="A25" s="26"/>
      <c r="B25" s="215" t="s">
        <v>432</v>
      </c>
      <c r="C25" s="190" t="s">
        <v>22</v>
      </c>
      <c r="D25" s="193" t="s">
        <v>9</v>
      </c>
      <c r="E25" s="193" t="s">
        <v>430</v>
      </c>
      <c r="F25" s="193"/>
      <c r="G25" s="193"/>
      <c r="H25" s="194">
        <f>H26</f>
        <v>0</v>
      </c>
    </row>
    <row r="26" spans="1:8" ht="15" hidden="1">
      <c r="A26" s="26"/>
      <c r="B26" s="222" t="s">
        <v>45</v>
      </c>
      <c r="C26" s="190" t="s">
        <v>22</v>
      </c>
      <c r="D26" s="193" t="s">
        <v>9</v>
      </c>
      <c r="E26" s="193" t="s">
        <v>430</v>
      </c>
      <c r="F26" s="193" t="s">
        <v>208</v>
      </c>
      <c r="G26" s="193"/>
      <c r="H26" s="194">
        <f>H29</f>
        <v>0</v>
      </c>
    </row>
    <row r="27" spans="1:8" ht="15" hidden="1">
      <c r="A27" s="26"/>
      <c r="B27" s="222" t="s">
        <v>45</v>
      </c>
      <c r="C27" s="190" t="s">
        <v>22</v>
      </c>
      <c r="D27" s="193" t="s">
        <v>9</v>
      </c>
      <c r="E27" s="193" t="s">
        <v>430</v>
      </c>
      <c r="F27" s="193" t="s">
        <v>208</v>
      </c>
      <c r="G27" s="193"/>
      <c r="H27" s="194">
        <f>H29</f>
        <v>0</v>
      </c>
    </row>
    <row r="28" spans="1:8" ht="15" hidden="1">
      <c r="A28" s="26"/>
      <c r="B28" s="222" t="s">
        <v>45</v>
      </c>
      <c r="C28" s="190" t="s">
        <v>22</v>
      </c>
      <c r="D28" s="193" t="s">
        <v>9</v>
      </c>
      <c r="E28" s="193" t="s">
        <v>430</v>
      </c>
      <c r="F28" s="193" t="s">
        <v>208</v>
      </c>
      <c r="G28" s="193"/>
      <c r="H28" s="194">
        <f>H29</f>
        <v>0</v>
      </c>
    </row>
    <row r="29" spans="1:8" ht="30" hidden="1">
      <c r="A29" s="26"/>
      <c r="B29" s="216" t="s">
        <v>431</v>
      </c>
      <c r="C29" s="190" t="s">
        <v>22</v>
      </c>
      <c r="D29" s="193" t="s">
        <v>9</v>
      </c>
      <c r="E29" s="193" t="s">
        <v>430</v>
      </c>
      <c r="F29" s="193" t="s">
        <v>211</v>
      </c>
      <c r="G29" s="193"/>
      <c r="H29" s="194">
        <f>H30</f>
        <v>0</v>
      </c>
    </row>
    <row r="30" spans="1:8" ht="30" hidden="1">
      <c r="A30" s="26"/>
      <c r="B30" s="201" t="s">
        <v>47</v>
      </c>
      <c r="C30" s="190" t="s">
        <v>22</v>
      </c>
      <c r="D30" s="193" t="s">
        <v>9</v>
      </c>
      <c r="E30" s="193" t="s">
        <v>430</v>
      </c>
      <c r="F30" s="193" t="s">
        <v>211</v>
      </c>
      <c r="G30" s="193" t="s">
        <v>32</v>
      </c>
      <c r="H30" s="194"/>
    </row>
    <row r="31" spans="1:8" ht="15">
      <c r="A31" s="26"/>
      <c r="B31" s="217" t="s">
        <v>11</v>
      </c>
      <c r="C31" s="190" t="s">
        <v>22</v>
      </c>
      <c r="D31" s="193" t="s">
        <v>9</v>
      </c>
      <c r="E31" s="193" t="s">
        <v>50</v>
      </c>
      <c r="F31" s="193"/>
      <c r="G31" s="193"/>
      <c r="H31" s="191">
        <f>H32</f>
        <v>7.5</v>
      </c>
    </row>
    <row r="32" spans="1:8" ht="15">
      <c r="A32" s="26"/>
      <c r="B32" s="222" t="s">
        <v>43</v>
      </c>
      <c r="C32" s="190" t="s">
        <v>22</v>
      </c>
      <c r="D32" s="193" t="s">
        <v>9</v>
      </c>
      <c r="E32" s="193" t="s">
        <v>50</v>
      </c>
      <c r="F32" s="193" t="s">
        <v>208</v>
      </c>
      <c r="G32" s="193"/>
      <c r="H32" s="194">
        <f>H35</f>
        <v>7.5</v>
      </c>
    </row>
    <row r="33" spans="1:8" ht="15">
      <c r="A33" s="26"/>
      <c r="B33" s="222" t="s">
        <v>43</v>
      </c>
      <c r="C33" s="190" t="s">
        <v>22</v>
      </c>
      <c r="D33" s="193" t="s">
        <v>9</v>
      </c>
      <c r="E33" s="193" t="s">
        <v>50</v>
      </c>
      <c r="F33" s="193" t="s">
        <v>208</v>
      </c>
      <c r="G33" s="193"/>
      <c r="H33" s="194">
        <f>H34</f>
        <v>7.5</v>
      </c>
    </row>
    <row r="34" spans="1:8" ht="15">
      <c r="A34" s="26"/>
      <c r="B34" s="222" t="s">
        <v>43</v>
      </c>
      <c r="C34" s="190" t="s">
        <v>22</v>
      </c>
      <c r="D34" s="193" t="s">
        <v>9</v>
      </c>
      <c r="E34" s="193" t="s">
        <v>50</v>
      </c>
      <c r="F34" s="193" t="s">
        <v>208</v>
      </c>
      <c r="G34" s="193"/>
      <c r="H34" s="194">
        <f>H35</f>
        <v>7.5</v>
      </c>
    </row>
    <row r="35" spans="1:8" ht="15">
      <c r="A35" s="26"/>
      <c r="B35" s="222" t="s">
        <v>51</v>
      </c>
      <c r="C35" s="190" t="s">
        <v>22</v>
      </c>
      <c r="D35" s="193" t="s">
        <v>9</v>
      </c>
      <c r="E35" s="193" t="s">
        <v>50</v>
      </c>
      <c r="F35" s="193" t="s">
        <v>502</v>
      </c>
      <c r="G35" s="193"/>
      <c r="H35" s="194">
        <f>H36</f>
        <v>7.5</v>
      </c>
    </row>
    <row r="36" spans="1:8" ht="15">
      <c r="A36" s="26"/>
      <c r="B36" s="218" t="s">
        <v>48</v>
      </c>
      <c r="C36" s="190" t="s">
        <v>22</v>
      </c>
      <c r="D36" s="193" t="s">
        <v>9</v>
      </c>
      <c r="E36" s="193" t="s">
        <v>50</v>
      </c>
      <c r="F36" s="193" t="s">
        <v>502</v>
      </c>
      <c r="G36" s="193" t="s">
        <v>32</v>
      </c>
      <c r="H36" s="194">
        <v>7.5</v>
      </c>
    </row>
    <row r="37" spans="1:8" ht="15">
      <c r="A37" s="26"/>
      <c r="B37" s="217" t="s">
        <v>15</v>
      </c>
      <c r="C37" s="190" t="s">
        <v>22</v>
      </c>
      <c r="D37" s="193" t="s">
        <v>9</v>
      </c>
      <c r="E37" s="193" t="s">
        <v>52</v>
      </c>
      <c r="F37" s="193"/>
      <c r="G37" s="193"/>
      <c r="H37" s="191">
        <f>H38+H49</f>
        <v>5852.809869999999</v>
      </c>
    </row>
    <row r="38" spans="1:8" ht="15">
      <c r="A38" s="26"/>
      <c r="B38" s="222" t="s">
        <v>53</v>
      </c>
      <c r="C38" s="190" t="s">
        <v>22</v>
      </c>
      <c r="D38" s="193" t="s">
        <v>9</v>
      </c>
      <c r="E38" s="193" t="s">
        <v>52</v>
      </c>
      <c r="F38" s="193" t="s">
        <v>208</v>
      </c>
      <c r="G38" s="193"/>
      <c r="H38" s="194">
        <f>H41+H45+H47</f>
        <v>5832.809869999999</v>
      </c>
    </row>
    <row r="39" spans="1:8" ht="15">
      <c r="A39" s="26"/>
      <c r="B39" s="222" t="s">
        <v>53</v>
      </c>
      <c r="C39" s="190" t="s">
        <v>22</v>
      </c>
      <c r="D39" s="193" t="s">
        <v>9</v>
      </c>
      <c r="E39" s="193" t="s">
        <v>52</v>
      </c>
      <c r="F39" s="193" t="s">
        <v>208</v>
      </c>
      <c r="G39" s="193"/>
      <c r="H39" s="194">
        <f>H40</f>
        <v>5852.809869999999</v>
      </c>
    </row>
    <row r="40" spans="1:8" ht="15">
      <c r="A40" s="26"/>
      <c r="B40" s="222" t="s">
        <v>53</v>
      </c>
      <c r="C40" s="190" t="s">
        <v>22</v>
      </c>
      <c r="D40" s="193" t="s">
        <v>9</v>
      </c>
      <c r="E40" s="193" t="s">
        <v>52</v>
      </c>
      <c r="F40" s="193" t="s">
        <v>208</v>
      </c>
      <c r="G40" s="193"/>
      <c r="H40" s="194">
        <f>H49+H47+H45+H41</f>
        <v>5852.809869999999</v>
      </c>
    </row>
    <row r="41" spans="1:8" ht="60">
      <c r="A41" s="26"/>
      <c r="B41" s="222" t="s">
        <v>54</v>
      </c>
      <c r="C41" s="190" t="s">
        <v>22</v>
      </c>
      <c r="D41" s="193" t="s">
        <v>9</v>
      </c>
      <c r="E41" s="193" t="s">
        <v>52</v>
      </c>
      <c r="F41" s="193" t="s">
        <v>212</v>
      </c>
      <c r="G41" s="193"/>
      <c r="H41" s="194">
        <f>SUM(H42:H44)</f>
        <v>4393.84081</v>
      </c>
    </row>
    <row r="42" spans="1:8" ht="90">
      <c r="A42" s="26"/>
      <c r="B42" s="201" t="s">
        <v>44</v>
      </c>
      <c r="C42" s="190" t="s">
        <v>22</v>
      </c>
      <c r="D42" s="193" t="s">
        <v>9</v>
      </c>
      <c r="E42" s="193" t="s">
        <v>52</v>
      </c>
      <c r="F42" s="193" t="s">
        <v>212</v>
      </c>
      <c r="G42" s="193" t="s">
        <v>30</v>
      </c>
      <c r="H42" s="194">
        <f>3486.49081+202</f>
        <v>3688.49081</v>
      </c>
    </row>
    <row r="43" spans="1:8" ht="30">
      <c r="A43" s="26"/>
      <c r="B43" s="201" t="s">
        <v>47</v>
      </c>
      <c r="C43" s="190" t="s">
        <v>22</v>
      </c>
      <c r="D43" s="193" t="s">
        <v>9</v>
      </c>
      <c r="E43" s="193" t="s">
        <v>52</v>
      </c>
      <c r="F43" s="193" t="s">
        <v>212</v>
      </c>
      <c r="G43" s="193" t="s">
        <v>31</v>
      </c>
      <c r="H43" s="194">
        <f>408+45</f>
        <v>453</v>
      </c>
    </row>
    <row r="44" spans="1:8" ht="30">
      <c r="A44" s="26"/>
      <c r="B44" s="201" t="s">
        <v>47</v>
      </c>
      <c r="C44" s="190" t="s">
        <v>22</v>
      </c>
      <c r="D44" s="193" t="s">
        <v>9</v>
      </c>
      <c r="E44" s="193" t="s">
        <v>52</v>
      </c>
      <c r="F44" s="193" t="s">
        <v>212</v>
      </c>
      <c r="G44" s="193" t="s">
        <v>32</v>
      </c>
      <c r="H44" s="194">
        <v>252.35</v>
      </c>
    </row>
    <row r="45" spans="1:8" ht="15">
      <c r="A45" s="26"/>
      <c r="B45" s="222" t="s">
        <v>55</v>
      </c>
      <c r="C45" s="190" t="s">
        <v>22</v>
      </c>
      <c r="D45" s="193" t="s">
        <v>9</v>
      </c>
      <c r="E45" s="193" t="s">
        <v>52</v>
      </c>
      <c r="F45" s="193" t="s">
        <v>213</v>
      </c>
      <c r="G45" s="193"/>
      <c r="H45" s="194">
        <f>H46</f>
        <v>1418.46906</v>
      </c>
    </row>
    <row r="46" spans="1:8" ht="30">
      <c r="A46" s="26"/>
      <c r="B46" s="201" t="s">
        <v>47</v>
      </c>
      <c r="C46" s="190" t="s">
        <v>22</v>
      </c>
      <c r="D46" s="193" t="s">
        <v>9</v>
      </c>
      <c r="E46" s="193" t="s">
        <v>52</v>
      </c>
      <c r="F46" s="193" t="s">
        <v>213</v>
      </c>
      <c r="G46" s="193" t="s">
        <v>31</v>
      </c>
      <c r="H46" s="194">
        <v>1418.46906</v>
      </c>
    </row>
    <row r="47" spans="1:8" ht="90">
      <c r="A47" s="26"/>
      <c r="B47" s="218" t="s">
        <v>56</v>
      </c>
      <c r="C47" s="190" t="s">
        <v>22</v>
      </c>
      <c r="D47" s="193" t="s">
        <v>9</v>
      </c>
      <c r="E47" s="193" t="s">
        <v>52</v>
      </c>
      <c r="F47" s="193" t="s">
        <v>214</v>
      </c>
      <c r="G47" s="193"/>
      <c r="H47" s="194">
        <f>H48</f>
        <v>20.5</v>
      </c>
    </row>
    <row r="48" spans="1:8" ht="30">
      <c r="A48" s="26"/>
      <c r="B48" s="201" t="s">
        <v>47</v>
      </c>
      <c r="C48" s="190" t="s">
        <v>22</v>
      </c>
      <c r="D48" s="193" t="s">
        <v>9</v>
      </c>
      <c r="E48" s="193" t="s">
        <v>52</v>
      </c>
      <c r="F48" s="193" t="s">
        <v>214</v>
      </c>
      <c r="G48" s="193" t="s">
        <v>31</v>
      </c>
      <c r="H48" s="194">
        <v>20.5</v>
      </c>
    </row>
    <row r="49" spans="1:8" ht="45">
      <c r="A49" s="26"/>
      <c r="B49" s="220" t="s">
        <v>442</v>
      </c>
      <c r="C49" s="190" t="s">
        <v>22</v>
      </c>
      <c r="D49" s="193" t="s">
        <v>9</v>
      </c>
      <c r="E49" s="193" t="s">
        <v>52</v>
      </c>
      <c r="F49" s="193" t="s">
        <v>443</v>
      </c>
      <c r="G49" s="193"/>
      <c r="H49" s="194">
        <f>H50</f>
        <v>20</v>
      </c>
    </row>
    <row r="50" spans="1:8" ht="47.25" customHeight="1">
      <c r="A50" s="26"/>
      <c r="B50" s="218" t="s">
        <v>444</v>
      </c>
      <c r="C50" s="190" t="s">
        <v>22</v>
      </c>
      <c r="D50" s="193" t="s">
        <v>9</v>
      </c>
      <c r="E50" s="193" t="s">
        <v>52</v>
      </c>
      <c r="F50" s="193" t="s">
        <v>445</v>
      </c>
      <c r="G50" s="193"/>
      <c r="H50" s="194">
        <f>H52</f>
        <v>20</v>
      </c>
    </row>
    <row r="51" spans="1:8" ht="60">
      <c r="A51" s="26"/>
      <c r="B51" s="224" t="s">
        <v>503</v>
      </c>
      <c r="C51" s="190" t="s">
        <v>22</v>
      </c>
      <c r="D51" s="193" t="s">
        <v>9</v>
      </c>
      <c r="E51" s="193" t="s">
        <v>52</v>
      </c>
      <c r="F51" s="193" t="s">
        <v>445</v>
      </c>
      <c r="G51" s="193"/>
      <c r="H51" s="194">
        <f>H52</f>
        <v>20</v>
      </c>
    </row>
    <row r="52" spans="1:8" ht="75">
      <c r="A52" s="26"/>
      <c r="B52" s="218" t="s">
        <v>61</v>
      </c>
      <c r="C52" s="190" t="s">
        <v>22</v>
      </c>
      <c r="D52" s="193" t="s">
        <v>9</v>
      </c>
      <c r="E52" s="193" t="s">
        <v>52</v>
      </c>
      <c r="F52" s="193" t="s">
        <v>426</v>
      </c>
      <c r="G52" s="193"/>
      <c r="H52" s="194">
        <f>H53</f>
        <v>20</v>
      </c>
    </row>
    <row r="53" spans="1:8" ht="30">
      <c r="A53" s="26"/>
      <c r="B53" s="201" t="s">
        <v>47</v>
      </c>
      <c r="C53" s="190" t="s">
        <v>22</v>
      </c>
      <c r="D53" s="193" t="s">
        <v>9</v>
      </c>
      <c r="E53" s="193" t="s">
        <v>52</v>
      </c>
      <c r="F53" s="193" t="s">
        <v>426</v>
      </c>
      <c r="G53" s="193" t="s">
        <v>31</v>
      </c>
      <c r="H53" s="194">
        <v>20</v>
      </c>
    </row>
    <row r="54" spans="1:8" ht="14.25">
      <c r="A54" s="6" t="s">
        <v>100</v>
      </c>
      <c r="B54" s="225" t="s">
        <v>16</v>
      </c>
      <c r="C54" s="189" t="s">
        <v>22</v>
      </c>
      <c r="D54" s="197" t="s">
        <v>14</v>
      </c>
      <c r="E54" s="197" t="s">
        <v>224</v>
      </c>
      <c r="F54" s="197"/>
      <c r="G54" s="197"/>
      <c r="H54" s="191">
        <f>H55</f>
        <v>169.4</v>
      </c>
    </row>
    <row r="55" spans="1:8" ht="15">
      <c r="A55" s="26"/>
      <c r="B55" s="222" t="s">
        <v>96</v>
      </c>
      <c r="C55" s="190" t="s">
        <v>22</v>
      </c>
      <c r="D55" s="193" t="s">
        <v>14</v>
      </c>
      <c r="E55" s="193" t="s">
        <v>19</v>
      </c>
      <c r="F55" s="193"/>
      <c r="G55" s="193"/>
      <c r="H55" s="194">
        <f>H56</f>
        <v>169.4</v>
      </c>
    </row>
    <row r="56" spans="1:8" ht="15">
      <c r="A56" s="26"/>
      <c r="B56" s="222" t="s">
        <v>43</v>
      </c>
      <c r="C56" s="190" t="s">
        <v>22</v>
      </c>
      <c r="D56" s="193" t="s">
        <v>14</v>
      </c>
      <c r="E56" s="193" t="s">
        <v>19</v>
      </c>
      <c r="F56" s="198" t="s">
        <v>208</v>
      </c>
      <c r="G56" s="193"/>
      <c r="H56" s="194">
        <f>H59</f>
        <v>169.4</v>
      </c>
    </row>
    <row r="57" spans="1:8" ht="15">
      <c r="A57" s="26"/>
      <c r="B57" s="222" t="s">
        <v>43</v>
      </c>
      <c r="C57" s="190" t="s">
        <v>22</v>
      </c>
      <c r="D57" s="193" t="s">
        <v>14</v>
      </c>
      <c r="E57" s="193" t="s">
        <v>19</v>
      </c>
      <c r="F57" s="198" t="s">
        <v>208</v>
      </c>
      <c r="G57" s="193"/>
      <c r="H57" s="194">
        <f>H58</f>
        <v>169.4</v>
      </c>
    </row>
    <row r="58" spans="1:8" ht="15">
      <c r="A58" s="26"/>
      <c r="B58" s="222" t="s">
        <v>43</v>
      </c>
      <c r="C58" s="190" t="s">
        <v>22</v>
      </c>
      <c r="D58" s="193" t="s">
        <v>14</v>
      </c>
      <c r="E58" s="193" t="s">
        <v>19</v>
      </c>
      <c r="F58" s="198" t="s">
        <v>208</v>
      </c>
      <c r="G58" s="193"/>
      <c r="H58" s="194">
        <f>H59</f>
        <v>169.4</v>
      </c>
    </row>
    <row r="59" spans="1:8" ht="45">
      <c r="A59" s="26"/>
      <c r="B59" s="222" t="s">
        <v>504</v>
      </c>
      <c r="C59" s="190" t="s">
        <v>22</v>
      </c>
      <c r="D59" s="193" t="s">
        <v>14</v>
      </c>
      <c r="E59" s="193" t="s">
        <v>19</v>
      </c>
      <c r="F59" s="198" t="s">
        <v>215</v>
      </c>
      <c r="G59" s="193"/>
      <c r="H59" s="194">
        <f>H60+H61</f>
        <v>169.4</v>
      </c>
    </row>
    <row r="60" spans="1:8" ht="15">
      <c r="A60" s="26"/>
      <c r="B60" s="222" t="s">
        <v>97</v>
      </c>
      <c r="C60" s="190" t="s">
        <v>22</v>
      </c>
      <c r="D60" s="193" t="s">
        <v>14</v>
      </c>
      <c r="E60" s="193" t="s">
        <v>19</v>
      </c>
      <c r="F60" s="198" t="s">
        <v>215</v>
      </c>
      <c r="G60" s="193" t="s">
        <v>30</v>
      </c>
      <c r="H60" s="194">
        <v>151.8</v>
      </c>
    </row>
    <row r="61" spans="1:8" ht="30">
      <c r="A61" s="26"/>
      <c r="B61" s="201" t="s">
        <v>47</v>
      </c>
      <c r="C61" s="190" t="s">
        <v>22</v>
      </c>
      <c r="D61" s="193" t="s">
        <v>14</v>
      </c>
      <c r="E61" s="193" t="s">
        <v>19</v>
      </c>
      <c r="F61" s="199" t="s">
        <v>215</v>
      </c>
      <c r="G61" s="193" t="s">
        <v>31</v>
      </c>
      <c r="H61" s="194">
        <v>17.6</v>
      </c>
    </row>
    <row r="62" spans="1:8" ht="28.5">
      <c r="A62" s="6" t="s">
        <v>101</v>
      </c>
      <c r="B62" s="217" t="s">
        <v>24</v>
      </c>
      <c r="C62" s="189" t="s">
        <v>22</v>
      </c>
      <c r="D62" s="197" t="s">
        <v>19</v>
      </c>
      <c r="E62" s="197" t="s">
        <v>224</v>
      </c>
      <c r="F62" s="197"/>
      <c r="G62" s="197"/>
      <c r="H62" s="191">
        <f>H69+H63</f>
        <v>149.6</v>
      </c>
    </row>
    <row r="63" spans="1:8" ht="15">
      <c r="A63" s="6"/>
      <c r="B63" s="218" t="s">
        <v>98</v>
      </c>
      <c r="C63" s="190" t="s">
        <v>22</v>
      </c>
      <c r="D63" s="193" t="s">
        <v>19</v>
      </c>
      <c r="E63" s="193" t="s">
        <v>26</v>
      </c>
      <c r="F63" s="197"/>
      <c r="G63" s="197"/>
      <c r="H63" s="194">
        <f>H64</f>
        <v>9.6</v>
      </c>
    </row>
    <row r="64" spans="1:8" ht="15">
      <c r="A64" s="6"/>
      <c r="B64" s="222" t="s">
        <v>43</v>
      </c>
      <c r="C64" s="190" t="s">
        <v>22</v>
      </c>
      <c r="D64" s="193" t="s">
        <v>19</v>
      </c>
      <c r="E64" s="193" t="s">
        <v>26</v>
      </c>
      <c r="F64" s="198" t="s">
        <v>208</v>
      </c>
      <c r="G64" s="197"/>
      <c r="H64" s="194">
        <f>H65</f>
        <v>9.6</v>
      </c>
    </row>
    <row r="65" spans="1:8" ht="15">
      <c r="A65" s="6"/>
      <c r="B65" s="222" t="s">
        <v>43</v>
      </c>
      <c r="C65" s="190" t="s">
        <v>22</v>
      </c>
      <c r="D65" s="193" t="s">
        <v>19</v>
      </c>
      <c r="E65" s="193" t="s">
        <v>26</v>
      </c>
      <c r="F65" s="198" t="s">
        <v>208</v>
      </c>
      <c r="G65" s="197"/>
      <c r="H65" s="194">
        <f>H66</f>
        <v>9.6</v>
      </c>
    </row>
    <row r="66" spans="1:8" ht="15">
      <c r="A66" s="6"/>
      <c r="B66" s="222" t="s">
        <v>43</v>
      </c>
      <c r="C66" s="190" t="s">
        <v>22</v>
      </c>
      <c r="D66" s="193" t="s">
        <v>19</v>
      </c>
      <c r="E66" s="193" t="s">
        <v>26</v>
      </c>
      <c r="F66" s="198" t="s">
        <v>208</v>
      </c>
      <c r="G66" s="197"/>
      <c r="H66" s="194">
        <f>H67</f>
        <v>9.6</v>
      </c>
    </row>
    <row r="67" spans="1:8" ht="30">
      <c r="A67" s="6"/>
      <c r="B67" s="231" t="s">
        <v>538</v>
      </c>
      <c r="C67" s="190" t="s">
        <v>22</v>
      </c>
      <c r="D67" s="193" t="s">
        <v>19</v>
      </c>
      <c r="E67" s="193" t="s">
        <v>26</v>
      </c>
      <c r="F67" s="193" t="s">
        <v>539</v>
      </c>
      <c r="G67" s="197"/>
      <c r="H67" s="194">
        <f>H68</f>
        <v>9.6</v>
      </c>
    </row>
    <row r="68" spans="1:8" ht="30">
      <c r="A68" s="6"/>
      <c r="B68" s="201" t="s">
        <v>47</v>
      </c>
      <c r="C68" s="190" t="s">
        <v>22</v>
      </c>
      <c r="D68" s="193" t="s">
        <v>19</v>
      </c>
      <c r="E68" s="193" t="s">
        <v>26</v>
      </c>
      <c r="F68" s="193" t="s">
        <v>539</v>
      </c>
      <c r="G68" s="197"/>
      <c r="H68" s="194">
        <v>9.6</v>
      </c>
    </row>
    <row r="69" spans="1:8" ht="45">
      <c r="A69" s="26"/>
      <c r="B69" s="218" t="s">
        <v>20</v>
      </c>
      <c r="C69" s="190" t="s">
        <v>22</v>
      </c>
      <c r="D69" s="193" t="s">
        <v>19</v>
      </c>
      <c r="E69" s="193" t="s">
        <v>57</v>
      </c>
      <c r="F69" s="198"/>
      <c r="G69" s="193"/>
      <c r="H69" s="194">
        <f>H70</f>
        <v>140</v>
      </c>
    </row>
    <row r="70" spans="1:8" ht="15">
      <c r="A70" s="26"/>
      <c r="B70" s="222" t="s">
        <v>45</v>
      </c>
      <c r="C70" s="190" t="s">
        <v>22</v>
      </c>
      <c r="D70" s="193" t="s">
        <v>19</v>
      </c>
      <c r="E70" s="193" t="s">
        <v>57</v>
      </c>
      <c r="F70" s="193" t="s">
        <v>208</v>
      </c>
      <c r="G70" s="193"/>
      <c r="H70" s="194">
        <f>H73</f>
        <v>140</v>
      </c>
    </row>
    <row r="71" spans="1:8" ht="15">
      <c r="A71" s="26"/>
      <c r="B71" s="222" t="s">
        <v>45</v>
      </c>
      <c r="C71" s="190" t="s">
        <v>22</v>
      </c>
      <c r="D71" s="193" t="s">
        <v>19</v>
      </c>
      <c r="E71" s="193" t="s">
        <v>57</v>
      </c>
      <c r="F71" s="193" t="s">
        <v>208</v>
      </c>
      <c r="G71" s="193"/>
      <c r="H71" s="194">
        <f>H72</f>
        <v>140</v>
      </c>
    </row>
    <row r="72" spans="1:8" ht="15">
      <c r="A72" s="26"/>
      <c r="B72" s="222" t="s">
        <v>45</v>
      </c>
      <c r="C72" s="190" t="s">
        <v>22</v>
      </c>
      <c r="D72" s="193" t="s">
        <v>19</v>
      </c>
      <c r="E72" s="193" t="s">
        <v>57</v>
      </c>
      <c r="F72" s="193" t="s">
        <v>208</v>
      </c>
      <c r="G72" s="193"/>
      <c r="H72" s="194">
        <f>H73</f>
        <v>140</v>
      </c>
    </row>
    <row r="73" spans="1:8" ht="45">
      <c r="A73" s="26"/>
      <c r="B73" s="218" t="s">
        <v>58</v>
      </c>
      <c r="C73" s="190" t="s">
        <v>22</v>
      </c>
      <c r="D73" s="193" t="s">
        <v>19</v>
      </c>
      <c r="E73" s="193" t="s">
        <v>57</v>
      </c>
      <c r="F73" s="193" t="s">
        <v>216</v>
      </c>
      <c r="G73" s="193"/>
      <c r="H73" s="194">
        <f>H74</f>
        <v>140</v>
      </c>
    </row>
    <row r="74" spans="1:8" ht="30">
      <c r="A74" s="26"/>
      <c r="B74" s="201" t="s">
        <v>47</v>
      </c>
      <c r="C74" s="190" t="s">
        <v>22</v>
      </c>
      <c r="D74" s="193" t="s">
        <v>19</v>
      </c>
      <c r="E74" s="193" t="s">
        <v>57</v>
      </c>
      <c r="F74" s="193" t="s">
        <v>216</v>
      </c>
      <c r="G74" s="193" t="s">
        <v>31</v>
      </c>
      <c r="H74" s="194">
        <v>140</v>
      </c>
    </row>
    <row r="75" spans="1:8" ht="15">
      <c r="A75" s="26"/>
      <c r="B75" s="217" t="s">
        <v>25</v>
      </c>
      <c r="C75" s="189" t="s">
        <v>22</v>
      </c>
      <c r="D75" s="197" t="s">
        <v>26</v>
      </c>
      <c r="E75" s="197" t="s">
        <v>224</v>
      </c>
      <c r="F75" s="197"/>
      <c r="G75" s="197"/>
      <c r="H75" s="191">
        <f>H76+H86</f>
        <v>673.38653</v>
      </c>
    </row>
    <row r="76" spans="1:8" ht="15">
      <c r="A76" s="26"/>
      <c r="B76" s="218" t="s">
        <v>59</v>
      </c>
      <c r="C76" s="190" t="s">
        <v>22</v>
      </c>
      <c r="D76" s="193" t="s">
        <v>26</v>
      </c>
      <c r="E76" s="193" t="s">
        <v>57</v>
      </c>
      <c r="F76" s="197"/>
      <c r="G76" s="197"/>
      <c r="H76" s="194">
        <f>H77</f>
        <v>453.38653</v>
      </c>
    </row>
    <row r="77" spans="1:8" ht="15">
      <c r="A77" s="26"/>
      <c r="B77" s="222" t="s">
        <v>45</v>
      </c>
      <c r="C77" s="190" t="s">
        <v>22</v>
      </c>
      <c r="D77" s="200" t="s">
        <v>26</v>
      </c>
      <c r="E77" s="200" t="s">
        <v>57</v>
      </c>
      <c r="F77" s="199" t="s">
        <v>208</v>
      </c>
      <c r="G77" s="200"/>
      <c r="H77" s="194">
        <f>H80+H82+H84</f>
        <v>453.38653</v>
      </c>
    </row>
    <row r="78" spans="1:8" ht="15">
      <c r="A78" s="26"/>
      <c r="B78" s="222" t="s">
        <v>45</v>
      </c>
      <c r="C78" s="190" t="s">
        <v>22</v>
      </c>
      <c r="D78" s="200" t="s">
        <v>26</v>
      </c>
      <c r="E78" s="200" t="s">
        <v>57</v>
      </c>
      <c r="F78" s="199" t="s">
        <v>208</v>
      </c>
      <c r="G78" s="200"/>
      <c r="H78" s="194">
        <f>H79</f>
        <v>453.38653</v>
      </c>
    </row>
    <row r="79" spans="1:8" ht="15">
      <c r="A79" s="26"/>
      <c r="B79" s="222" t="s">
        <v>45</v>
      </c>
      <c r="C79" s="190" t="s">
        <v>22</v>
      </c>
      <c r="D79" s="200" t="s">
        <v>26</v>
      </c>
      <c r="E79" s="200" t="s">
        <v>57</v>
      </c>
      <c r="F79" s="199" t="s">
        <v>208</v>
      </c>
      <c r="G79" s="200"/>
      <c r="H79" s="194">
        <f>H80+H82+H84</f>
        <v>453.38653</v>
      </c>
    </row>
    <row r="80" spans="1:8" ht="60" customHeight="1">
      <c r="A80" s="26"/>
      <c r="B80" s="218" t="s">
        <v>166</v>
      </c>
      <c r="C80" s="190" t="s">
        <v>22</v>
      </c>
      <c r="D80" s="193" t="s">
        <v>26</v>
      </c>
      <c r="E80" s="193" t="s">
        <v>57</v>
      </c>
      <c r="F80" s="193" t="s">
        <v>217</v>
      </c>
      <c r="G80" s="193"/>
      <c r="H80" s="194">
        <f>H81</f>
        <v>253.38653</v>
      </c>
    </row>
    <row r="81" spans="1:8" ht="30">
      <c r="A81" s="26"/>
      <c r="B81" s="201" t="s">
        <v>47</v>
      </c>
      <c r="C81" s="190" t="s">
        <v>22</v>
      </c>
      <c r="D81" s="193" t="s">
        <v>26</v>
      </c>
      <c r="E81" s="193" t="s">
        <v>57</v>
      </c>
      <c r="F81" s="193" t="s">
        <v>217</v>
      </c>
      <c r="G81" s="193" t="s">
        <v>31</v>
      </c>
      <c r="H81" s="194">
        <f>207.552+45.83453</f>
        <v>253.38653</v>
      </c>
    </row>
    <row r="82" spans="1:8" ht="15">
      <c r="A82" s="26"/>
      <c r="B82" s="201" t="s">
        <v>195</v>
      </c>
      <c r="C82" s="190" t="s">
        <v>22</v>
      </c>
      <c r="D82" s="193" t="s">
        <v>26</v>
      </c>
      <c r="E82" s="193" t="s">
        <v>57</v>
      </c>
      <c r="F82" s="193" t="s">
        <v>217</v>
      </c>
      <c r="G82" s="193"/>
      <c r="H82" s="194">
        <f>H83</f>
        <v>200</v>
      </c>
    </row>
    <row r="83" spans="1:8" ht="30">
      <c r="A83" s="26"/>
      <c r="B83" s="201" t="s">
        <v>47</v>
      </c>
      <c r="C83" s="190" t="s">
        <v>22</v>
      </c>
      <c r="D83" s="193" t="s">
        <v>26</v>
      </c>
      <c r="E83" s="193" t="s">
        <v>57</v>
      </c>
      <c r="F83" s="193" t="s">
        <v>217</v>
      </c>
      <c r="G83" s="193" t="s">
        <v>31</v>
      </c>
      <c r="H83" s="194">
        <v>200</v>
      </c>
    </row>
    <row r="84" spans="1:8" ht="30" hidden="1">
      <c r="A84" s="26"/>
      <c r="B84" s="218" t="s">
        <v>505</v>
      </c>
      <c r="C84" s="190" t="s">
        <v>22</v>
      </c>
      <c r="D84" s="193" t="s">
        <v>26</v>
      </c>
      <c r="E84" s="193" t="s">
        <v>57</v>
      </c>
      <c r="F84" s="193" t="s">
        <v>506</v>
      </c>
      <c r="G84" s="193"/>
      <c r="H84" s="194">
        <f>H85</f>
        <v>0</v>
      </c>
    </row>
    <row r="85" spans="1:8" ht="30" hidden="1">
      <c r="A85" s="26"/>
      <c r="B85" s="201" t="s">
        <v>47</v>
      </c>
      <c r="C85" s="190" t="s">
        <v>22</v>
      </c>
      <c r="D85" s="193" t="s">
        <v>26</v>
      </c>
      <c r="E85" s="193" t="s">
        <v>57</v>
      </c>
      <c r="F85" s="193" t="s">
        <v>506</v>
      </c>
      <c r="G85" s="193" t="s">
        <v>31</v>
      </c>
      <c r="H85" s="194"/>
    </row>
    <row r="86" spans="1:8" ht="30">
      <c r="A86" s="26"/>
      <c r="B86" s="218" t="s">
        <v>89</v>
      </c>
      <c r="C86" s="190" t="s">
        <v>22</v>
      </c>
      <c r="D86" s="193" t="s">
        <v>26</v>
      </c>
      <c r="E86" s="193" t="s">
        <v>191</v>
      </c>
      <c r="F86" s="193"/>
      <c r="G86" s="193"/>
      <c r="H86" s="194">
        <f>H87+H100</f>
        <v>220</v>
      </c>
    </row>
    <row r="87" spans="1:8" ht="93.75" customHeight="1">
      <c r="A87" s="26"/>
      <c r="B87" s="35" t="s">
        <v>563</v>
      </c>
      <c r="C87" s="190" t="s">
        <v>22</v>
      </c>
      <c r="D87" s="193" t="s">
        <v>26</v>
      </c>
      <c r="E87" s="193" t="s">
        <v>191</v>
      </c>
      <c r="F87" s="193" t="s">
        <v>436</v>
      </c>
      <c r="G87" s="193"/>
      <c r="H87" s="194">
        <f>H88</f>
        <v>100</v>
      </c>
    </row>
    <row r="88" spans="1:8" ht="30">
      <c r="A88" s="26"/>
      <c r="B88" s="218" t="s">
        <v>190</v>
      </c>
      <c r="C88" s="190" t="s">
        <v>22</v>
      </c>
      <c r="D88" s="193" t="s">
        <v>26</v>
      </c>
      <c r="E88" s="193" t="s">
        <v>191</v>
      </c>
      <c r="F88" s="193" t="s">
        <v>437</v>
      </c>
      <c r="G88" s="193"/>
      <c r="H88" s="194">
        <f>H89+H95</f>
        <v>100</v>
      </c>
    </row>
    <row r="89" spans="1:8" ht="60">
      <c r="A89" s="26"/>
      <c r="B89" s="218" t="s">
        <v>507</v>
      </c>
      <c r="C89" s="190" t="s">
        <v>22</v>
      </c>
      <c r="D89" s="193" t="s">
        <v>26</v>
      </c>
      <c r="E89" s="193" t="s">
        <v>191</v>
      </c>
      <c r="F89" s="193" t="s">
        <v>508</v>
      </c>
      <c r="G89" s="193"/>
      <c r="H89" s="194">
        <f>H90+H93</f>
        <v>100</v>
      </c>
    </row>
    <row r="90" spans="1:8" ht="75">
      <c r="A90" s="26"/>
      <c r="B90" s="218" t="s">
        <v>61</v>
      </c>
      <c r="C90" s="190" t="s">
        <v>22</v>
      </c>
      <c r="D90" s="193" t="s">
        <v>26</v>
      </c>
      <c r="E90" s="193" t="s">
        <v>191</v>
      </c>
      <c r="F90" s="193" t="s">
        <v>509</v>
      </c>
      <c r="G90" s="193"/>
      <c r="H90" s="194">
        <f>H91+H92</f>
        <v>100</v>
      </c>
    </row>
    <row r="91" spans="1:8" ht="30" hidden="1">
      <c r="A91" s="26"/>
      <c r="B91" s="201" t="s">
        <v>47</v>
      </c>
      <c r="C91" s="190" t="s">
        <v>22</v>
      </c>
      <c r="D91" s="193" t="s">
        <v>26</v>
      </c>
      <c r="E91" s="193" t="s">
        <v>191</v>
      </c>
      <c r="F91" s="193" t="s">
        <v>509</v>
      </c>
      <c r="G91" s="193" t="s">
        <v>31</v>
      </c>
      <c r="H91" s="194">
        <f>50-50</f>
        <v>0</v>
      </c>
    </row>
    <row r="92" spans="1:8" ht="45">
      <c r="A92" s="26"/>
      <c r="B92" s="201" t="s">
        <v>510</v>
      </c>
      <c r="C92" s="190" t="s">
        <v>22</v>
      </c>
      <c r="D92" s="193" t="s">
        <v>26</v>
      </c>
      <c r="E92" s="193" t="s">
        <v>191</v>
      </c>
      <c r="F92" s="193" t="s">
        <v>509</v>
      </c>
      <c r="G92" s="193" t="s">
        <v>32</v>
      </c>
      <c r="H92" s="194">
        <v>100</v>
      </c>
    </row>
    <row r="93" spans="1:8" ht="75" customHeight="1" hidden="1">
      <c r="A93" s="28"/>
      <c r="B93" s="218" t="s">
        <v>61</v>
      </c>
      <c r="C93" s="190" t="s">
        <v>22</v>
      </c>
      <c r="D93" s="193" t="s">
        <v>26</v>
      </c>
      <c r="E93" s="193" t="s">
        <v>191</v>
      </c>
      <c r="F93" s="193" t="s">
        <v>511</v>
      </c>
      <c r="G93" s="193"/>
      <c r="H93" s="194">
        <f>H94</f>
        <v>0</v>
      </c>
    </row>
    <row r="94" spans="1:8" ht="45" customHeight="1" hidden="1">
      <c r="A94" s="28"/>
      <c r="B94" s="201" t="s">
        <v>510</v>
      </c>
      <c r="C94" s="190" t="s">
        <v>22</v>
      </c>
      <c r="D94" s="193" t="s">
        <v>26</v>
      </c>
      <c r="E94" s="193" t="s">
        <v>191</v>
      </c>
      <c r="F94" s="193" t="s">
        <v>511</v>
      </c>
      <c r="G94" s="193" t="s">
        <v>32</v>
      </c>
      <c r="H94" s="194"/>
    </row>
    <row r="95" spans="1:8" ht="75" hidden="1">
      <c r="A95" s="28"/>
      <c r="B95" s="218" t="s">
        <v>512</v>
      </c>
      <c r="C95" s="190" t="s">
        <v>22</v>
      </c>
      <c r="D95" s="193" t="s">
        <v>26</v>
      </c>
      <c r="E95" s="193" t="s">
        <v>191</v>
      </c>
      <c r="F95" s="193" t="s">
        <v>513</v>
      </c>
      <c r="G95" s="193"/>
      <c r="H95" s="194">
        <f>H96+H98</f>
        <v>0</v>
      </c>
    </row>
    <row r="96" spans="1:8" ht="75" hidden="1">
      <c r="A96" s="28"/>
      <c r="B96" s="218" t="s">
        <v>61</v>
      </c>
      <c r="C96" s="190" t="s">
        <v>22</v>
      </c>
      <c r="D96" s="193" t="s">
        <v>26</v>
      </c>
      <c r="E96" s="193" t="s">
        <v>191</v>
      </c>
      <c r="F96" s="193" t="s">
        <v>514</v>
      </c>
      <c r="G96" s="193"/>
      <c r="H96" s="194">
        <f>H97</f>
        <v>0</v>
      </c>
    </row>
    <row r="97" spans="1:8" ht="30" hidden="1">
      <c r="A97" s="28"/>
      <c r="B97" s="201" t="s">
        <v>47</v>
      </c>
      <c r="C97" s="190" t="s">
        <v>22</v>
      </c>
      <c r="D97" s="193" t="s">
        <v>26</v>
      </c>
      <c r="E97" s="193" t="s">
        <v>191</v>
      </c>
      <c r="F97" s="193" t="s">
        <v>514</v>
      </c>
      <c r="G97" s="193" t="s">
        <v>31</v>
      </c>
      <c r="H97" s="194"/>
    </row>
    <row r="98" spans="1:8" ht="75" hidden="1">
      <c r="A98" s="28"/>
      <c r="B98" s="218" t="s">
        <v>61</v>
      </c>
      <c r="C98" s="190" t="s">
        <v>22</v>
      </c>
      <c r="D98" s="193" t="s">
        <v>26</v>
      </c>
      <c r="E98" s="193" t="s">
        <v>191</v>
      </c>
      <c r="F98" s="193" t="s">
        <v>515</v>
      </c>
      <c r="G98" s="193"/>
      <c r="H98" s="194">
        <f>H99</f>
        <v>0</v>
      </c>
    </row>
    <row r="99" spans="1:8" ht="30" hidden="1">
      <c r="A99" s="28"/>
      <c r="B99" s="201" t="s">
        <v>47</v>
      </c>
      <c r="C99" s="190" t="s">
        <v>22</v>
      </c>
      <c r="D99" s="193" t="s">
        <v>26</v>
      </c>
      <c r="E99" s="193" t="s">
        <v>191</v>
      </c>
      <c r="F99" s="193" t="s">
        <v>515</v>
      </c>
      <c r="G99" s="193" t="s">
        <v>31</v>
      </c>
      <c r="H99" s="194"/>
    </row>
    <row r="100" spans="1:8" ht="60">
      <c r="A100" s="28"/>
      <c r="B100" s="372" t="s">
        <v>484</v>
      </c>
      <c r="C100" s="190" t="s">
        <v>22</v>
      </c>
      <c r="D100" s="193" t="s">
        <v>26</v>
      </c>
      <c r="E100" s="193" t="s">
        <v>191</v>
      </c>
      <c r="F100" s="193" t="s">
        <v>446</v>
      </c>
      <c r="G100" s="193"/>
      <c r="H100" s="194">
        <f>H101</f>
        <v>120</v>
      </c>
    </row>
    <row r="101" spans="1:8" ht="30">
      <c r="A101" s="28"/>
      <c r="B101" s="218" t="s">
        <v>447</v>
      </c>
      <c r="C101" s="190" t="s">
        <v>22</v>
      </c>
      <c r="D101" s="193" t="s">
        <v>26</v>
      </c>
      <c r="E101" s="193" t="s">
        <v>191</v>
      </c>
      <c r="F101" s="193" t="s">
        <v>448</v>
      </c>
      <c r="G101" s="193"/>
      <c r="H101" s="194">
        <f>H103</f>
        <v>120</v>
      </c>
    </row>
    <row r="102" spans="1:8" ht="45">
      <c r="A102" s="28"/>
      <c r="B102" s="218" t="s">
        <v>516</v>
      </c>
      <c r="C102" s="190" t="s">
        <v>22</v>
      </c>
      <c r="D102" s="193" t="s">
        <v>26</v>
      </c>
      <c r="E102" s="193" t="s">
        <v>191</v>
      </c>
      <c r="F102" s="193" t="s">
        <v>448</v>
      </c>
      <c r="G102" s="193"/>
      <c r="H102" s="194">
        <f>H103</f>
        <v>120</v>
      </c>
    </row>
    <row r="103" spans="1:8" ht="75">
      <c r="A103" s="28"/>
      <c r="B103" s="218" t="s">
        <v>61</v>
      </c>
      <c r="C103" s="190" t="s">
        <v>22</v>
      </c>
      <c r="D103" s="193" t="s">
        <v>26</v>
      </c>
      <c r="E103" s="193" t="s">
        <v>191</v>
      </c>
      <c r="F103" s="193" t="s">
        <v>421</v>
      </c>
      <c r="G103" s="193"/>
      <c r="H103" s="194">
        <f>H104</f>
        <v>120</v>
      </c>
    </row>
    <row r="104" spans="1:8" ht="30">
      <c r="A104" s="28"/>
      <c r="B104" s="201" t="s">
        <v>47</v>
      </c>
      <c r="C104" s="190" t="s">
        <v>22</v>
      </c>
      <c r="D104" s="193" t="s">
        <v>26</v>
      </c>
      <c r="E104" s="193" t="s">
        <v>191</v>
      </c>
      <c r="F104" s="193" t="s">
        <v>421</v>
      </c>
      <c r="G104" s="193" t="s">
        <v>31</v>
      </c>
      <c r="H104" s="194">
        <v>120</v>
      </c>
    </row>
    <row r="105" spans="1:8" ht="15">
      <c r="A105" s="30" t="s">
        <v>102</v>
      </c>
      <c r="B105" s="217" t="s">
        <v>0</v>
      </c>
      <c r="C105" s="190" t="s">
        <v>22</v>
      </c>
      <c r="D105" s="197" t="s">
        <v>12</v>
      </c>
      <c r="E105" s="197" t="s">
        <v>224</v>
      </c>
      <c r="F105" s="197"/>
      <c r="G105" s="197"/>
      <c r="H105" s="191">
        <f>SUM(H106+H114+H122)</f>
        <v>7444.89149</v>
      </c>
    </row>
    <row r="106" spans="1:8" ht="15">
      <c r="A106" s="29"/>
      <c r="B106" s="218" t="s">
        <v>13</v>
      </c>
      <c r="C106" s="190" t="s">
        <v>22</v>
      </c>
      <c r="D106" s="193" t="s">
        <v>12</v>
      </c>
      <c r="E106" s="193" t="s">
        <v>9</v>
      </c>
      <c r="F106" s="193"/>
      <c r="G106" s="193"/>
      <c r="H106" s="194">
        <f>H107</f>
        <v>5400.757</v>
      </c>
    </row>
    <row r="107" spans="1:8" ht="15">
      <c r="A107" s="30"/>
      <c r="B107" s="222" t="s">
        <v>45</v>
      </c>
      <c r="C107" s="190" t="s">
        <v>22</v>
      </c>
      <c r="D107" s="193" t="s">
        <v>12</v>
      </c>
      <c r="E107" s="193" t="s">
        <v>9</v>
      </c>
      <c r="F107" s="193" t="s">
        <v>208</v>
      </c>
      <c r="G107" s="193"/>
      <c r="H107" s="194">
        <f>H110+H112</f>
        <v>5400.757</v>
      </c>
    </row>
    <row r="108" spans="1:8" ht="15">
      <c r="A108" s="30"/>
      <c r="B108" s="222" t="s">
        <v>45</v>
      </c>
      <c r="C108" s="190" t="s">
        <v>22</v>
      </c>
      <c r="D108" s="193" t="s">
        <v>12</v>
      </c>
      <c r="E108" s="193" t="s">
        <v>9</v>
      </c>
      <c r="F108" s="193" t="s">
        <v>208</v>
      </c>
      <c r="G108" s="193"/>
      <c r="H108" s="194">
        <f>H109</f>
        <v>5400.757</v>
      </c>
    </row>
    <row r="109" spans="1:8" ht="15">
      <c r="A109" s="30"/>
      <c r="B109" s="222" t="s">
        <v>45</v>
      </c>
      <c r="C109" s="190" t="s">
        <v>22</v>
      </c>
      <c r="D109" s="193" t="s">
        <v>12</v>
      </c>
      <c r="E109" s="193" t="s">
        <v>9</v>
      </c>
      <c r="F109" s="193" t="s">
        <v>208</v>
      </c>
      <c r="G109" s="193"/>
      <c r="H109" s="194">
        <f>H110+H112</f>
        <v>5400.757</v>
      </c>
    </row>
    <row r="110" spans="1:8" ht="30">
      <c r="A110" s="29"/>
      <c r="B110" s="218" t="s">
        <v>206</v>
      </c>
      <c r="C110" s="190" t="s">
        <v>22</v>
      </c>
      <c r="D110" s="193" t="s">
        <v>12</v>
      </c>
      <c r="E110" s="193" t="s">
        <v>9</v>
      </c>
      <c r="F110" s="193" t="s">
        <v>218</v>
      </c>
      <c r="G110" s="193" t="s">
        <v>90</v>
      </c>
      <c r="H110" s="194">
        <f>H111</f>
        <v>5400.757</v>
      </c>
    </row>
    <row r="111" spans="1:8" ht="30">
      <c r="A111" s="29"/>
      <c r="B111" s="201" t="s">
        <v>47</v>
      </c>
      <c r="C111" s="190" t="s">
        <v>22</v>
      </c>
      <c r="D111" s="193" t="s">
        <v>12</v>
      </c>
      <c r="E111" s="193" t="s">
        <v>9</v>
      </c>
      <c r="F111" s="193" t="s">
        <v>218</v>
      </c>
      <c r="G111" s="193" t="s">
        <v>31</v>
      </c>
      <c r="H111" s="194">
        <f>4983.757+417</f>
        <v>5400.757</v>
      </c>
    </row>
    <row r="112" spans="1:8" ht="30" hidden="1">
      <c r="A112" s="29"/>
      <c r="B112" s="218" t="s">
        <v>505</v>
      </c>
      <c r="C112" s="190" t="s">
        <v>22</v>
      </c>
      <c r="D112" s="193" t="s">
        <v>12</v>
      </c>
      <c r="E112" s="193" t="s">
        <v>9</v>
      </c>
      <c r="F112" s="193" t="s">
        <v>506</v>
      </c>
      <c r="G112" s="193"/>
      <c r="H112" s="194">
        <f>H113</f>
        <v>0</v>
      </c>
    </row>
    <row r="113" spans="1:8" ht="30" hidden="1">
      <c r="A113" s="29"/>
      <c r="B113" s="201" t="s">
        <v>47</v>
      </c>
      <c r="C113" s="190" t="s">
        <v>22</v>
      </c>
      <c r="D113" s="193" t="s">
        <v>12</v>
      </c>
      <c r="E113" s="193" t="s">
        <v>9</v>
      </c>
      <c r="F113" s="193" t="s">
        <v>506</v>
      </c>
      <c r="G113" s="193" t="s">
        <v>31</v>
      </c>
      <c r="H113" s="194"/>
    </row>
    <row r="114" spans="1:8" ht="15">
      <c r="A114" s="29"/>
      <c r="B114" s="218" t="s">
        <v>21</v>
      </c>
      <c r="C114" s="190" t="s">
        <v>22</v>
      </c>
      <c r="D114" s="193" t="s">
        <v>12</v>
      </c>
      <c r="E114" s="193" t="s">
        <v>19</v>
      </c>
      <c r="F114" s="193"/>
      <c r="G114" s="193"/>
      <c r="H114" s="194">
        <f>H115</f>
        <v>1944.13449</v>
      </c>
    </row>
    <row r="115" spans="1:8" ht="15">
      <c r="A115" s="31"/>
      <c r="B115" s="222" t="s">
        <v>45</v>
      </c>
      <c r="C115" s="190" t="s">
        <v>22</v>
      </c>
      <c r="D115" s="193" t="s">
        <v>12</v>
      </c>
      <c r="E115" s="193" t="s">
        <v>19</v>
      </c>
      <c r="F115" s="193" t="s">
        <v>208</v>
      </c>
      <c r="G115" s="193"/>
      <c r="H115" s="194">
        <f>H119+H120</f>
        <v>1944.13449</v>
      </c>
    </row>
    <row r="116" spans="1:8" ht="15">
      <c r="A116" s="31"/>
      <c r="B116" s="222" t="s">
        <v>45</v>
      </c>
      <c r="C116" s="190" t="s">
        <v>22</v>
      </c>
      <c r="D116" s="193" t="s">
        <v>12</v>
      </c>
      <c r="E116" s="193" t="s">
        <v>19</v>
      </c>
      <c r="F116" s="193" t="s">
        <v>208</v>
      </c>
      <c r="G116" s="193"/>
      <c r="H116" s="194">
        <f>H117</f>
        <v>1944.13449</v>
      </c>
    </row>
    <row r="117" spans="1:8" ht="15">
      <c r="A117" s="31"/>
      <c r="B117" s="222" t="s">
        <v>45</v>
      </c>
      <c r="C117" s="190" t="s">
        <v>22</v>
      </c>
      <c r="D117" s="193" t="s">
        <v>12</v>
      </c>
      <c r="E117" s="193" t="s">
        <v>19</v>
      </c>
      <c r="F117" s="193" t="s">
        <v>208</v>
      </c>
      <c r="G117" s="193"/>
      <c r="H117" s="194">
        <f>H118+H120</f>
        <v>1944.13449</v>
      </c>
    </row>
    <row r="118" spans="1:8" ht="15">
      <c r="A118" s="31"/>
      <c r="B118" s="222" t="s">
        <v>23</v>
      </c>
      <c r="C118" s="190" t="s">
        <v>22</v>
      </c>
      <c r="D118" s="193" t="s">
        <v>12</v>
      </c>
      <c r="E118" s="193" t="s">
        <v>19</v>
      </c>
      <c r="F118" s="193" t="s">
        <v>219</v>
      </c>
      <c r="G118" s="193"/>
      <c r="H118" s="194">
        <f>H119</f>
        <v>150</v>
      </c>
    </row>
    <row r="119" spans="1:8" ht="30">
      <c r="A119" s="31"/>
      <c r="B119" s="201" t="s">
        <v>47</v>
      </c>
      <c r="C119" s="190" t="s">
        <v>22</v>
      </c>
      <c r="D119" s="193" t="s">
        <v>12</v>
      </c>
      <c r="E119" s="193" t="s">
        <v>19</v>
      </c>
      <c r="F119" s="193" t="s">
        <v>219</v>
      </c>
      <c r="G119" s="193" t="s">
        <v>31</v>
      </c>
      <c r="H119" s="194">
        <v>150</v>
      </c>
    </row>
    <row r="120" spans="1:8" ht="15">
      <c r="A120" s="31"/>
      <c r="B120" s="201" t="s">
        <v>62</v>
      </c>
      <c r="C120" s="190" t="s">
        <v>22</v>
      </c>
      <c r="D120" s="193" t="s">
        <v>12</v>
      </c>
      <c r="E120" s="193" t="s">
        <v>19</v>
      </c>
      <c r="F120" s="193" t="s">
        <v>220</v>
      </c>
      <c r="G120" s="193"/>
      <c r="H120" s="194">
        <f>H121</f>
        <v>1794.13449</v>
      </c>
    </row>
    <row r="121" spans="1:8" ht="30">
      <c r="A121" s="31"/>
      <c r="B121" s="201" t="s">
        <v>47</v>
      </c>
      <c r="C121" s="190" t="s">
        <v>22</v>
      </c>
      <c r="D121" s="193" t="s">
        <v>12</v>
      </c>
      <c r="E121" s="193" t="s">
        <v>19</v>
      </c>
      <c r="F121" s="193" t="s">
        <v>220</v>
      </c>
      <c r="G121" s="193" t="s">
        <v>31</v>
      </c>
      <c r="H121" s="194">
        <v>1794.13449</v>
      </c>
    </row>
    <row r="122" spans="1:8" ht="30">
      <c r="A122" s="31"/>
      <c r="B122" s="201" t="s">
        <v>71</v>
      </c>
      <c r="C122" s="190" t="s">
        <v>22</v>
      </c>
      <c r="D122" s="193" t="s">
        <v>12</v>
      </c>
      <c r="E122" s="193" t="s">
        <v>12</v>
      </c>
      <c r="F122" s="193"/>
      <c r="G122" s="193"/>
      <c r="H122" s="194">
        <f>H126+H128</f>
        <v>100</v>
      </c>
    </row>
    <row r="123" spans="1:8" ht="15" hidden="1">
      <c r="A123" s="31"/>
      <c r="B123" s="222" t="s">
        <v>45</v>
      </c>
      <c r="C123" s="190" t="s">
        <v>22</v>
      </c>
      <c r="D123" s="193" t="s">
        <v>12</v>
      </c>
      <c r="E123" s="193" t="s">
        <v>12</v>
      </c>
      <c r="F123" s="193" t="s">
        <v>208</v>
      </c>
      <c r="G123" s="193"/>
      <c r="H123" s="194">
        <f>H126</f>
        <v>0</v>
      </c>
    </row>
    <row r="124" spans="1:8" ht="15" hidden="1">
      <c r="A124" s="31"/>
      <c r="B124" s="222" t="s">
        <v>45</v>
      </c>
      <c r="C124" s="190" t="s">
        <v>22</v>
      </c>
      <c r="D124" s="193" t="s">
        <v>12</v>
      </c>
      <c r="E124" s="193" t="s">
        <v>12</v>
      </c>
      <c r="F124" s="193" t="s">
        <v>208</v>
      </c>
      <c r="G124" s="193"/>
      <c r="H124" s="194">
        <f>H125</f>
        <v>0</v>
      </c>
    </row>
    <row r="125" spans="1:8" ht="15" hidden="1">
      <c r="A125" s="31"/>
      <c r="B125" s="222" t="s">
        <v>45</v>
      </c>
      <c r="C125" s="190" t="s">
        <v>22</v>
      </c>
      <c r="D125" s="193" t="s">
        <v>12</v>
      </c>
      <c r="E125" s="193" t="s">
        <v>12</v>
      </c>
      <c r="F125" s="193" t="s">
        <v>208</v>
      </c>
      <c r="G125" s="193"/>
      <c r="H125" s="194">
        <f>H126</f>
        <v>0</v>
      </c>
    </row>
    <row r="126" spans="1:8" ht="60" hidden="1">
      <c r="A126" s="31"/>
      <c r="B126" s="219" t="s">
        <v>207</v>
      </c>
      <c r="C126" s="190" t="s">
        <v>22</v>
      </c>
      <c r="D126" s="193" t="s">
        <v>12</v>
      </c>
      <c r="E126" s="193" t="s">
        <v>12</v>
      </c>
      <c r="F126" s="193" t="s">
        <v>517</v>
      </c>
      <c r="G126" s="193"/>
      <c r="H126" s="194">
        <f>H127</f>
        <v>0</v>
      </c>
    </row>
    <row r="127" spans="1:8" ht="30" hidden="1">
      <c r="A127" s="31"/>
      <c r="B127" s="201" t="s">
        <v>47</v>
      </c>
      <c r="C127" s="190" t="s">
        <v>22</v>
      </c>
      <c r="D127" s="193" t="s">
        <v>12</v>
      </c>
      <c r="E127" s="193" t="s">
        <v>12</v>
      </c>
      <c r="F127" s="193" t="s">
        <v>517</v>
      </c>
      <c r="G127" s="193" t="s">
        <v>30</v>
      </c>
      <c r="H127" s="194">
        <f>12.2-12.2</f>
        <v>0</v>
      </c>
    </row>
    <row r="128" spans="1:8" ht="93" customHeight="1">
      <c r="A128" s="31"/>
      <c r="B128" s="35" t="s">
        <v>563</v>
      </c>
      <c r="C128" s="190" t="s">
        <v>22</v>
      </c>
      <c r="D128" s="193" t="s">
        <v>12</v>
      </c>
      <c r="E128" s="193" t="s">
        <v>12</v>
      </c>
      <c r="F128" s="193" t="s">
        <v>436</v>
      </c>
      <c r="G128" s="193"/>
      <c r="H128" s="194">
        <f>H129+H135</f>
        <v>100</v>
      </c>
    </row>
    <row r="129" spans="1:8" ht="15">
      <c r="A129" s="31"/>
      <c r="B129" s="218" t="s">
        <v>439</v>
      </c>
      <c r="C129" s="190" t="s">
        <v>22</v>
      </c>
      <c r="D129" s="193" t="s">
        <v>12</v>
      </c>
      <c r="E129" s="193" t="s">
        <v>12</v>
      </c>
      <c r="F129" s="193" t="s">
        <v>438</v>
      </c>
      <c r="G129" s="193"/>
      <c r="H129" s="194">
        <f>H130</f>
        <v>50</v>
      </c>
    </row>
    <row r="130" spans="1:8" ht="45">
      <c r="A130" s="31"/>
      <c r="B130" s="218" t="s">
        <v>518</v>
      </c>
      <c r="C130" s="190" t="s">
        <v>22</v>
      </c>
      <c r="D130" s="193" t="s">
        <v>12</v>
      </c>
      <c r="E130" s="193" t="s">
        <v>12</v>
      </c>
      <c r="F130" s="193" t="s">
        <v>438</v>
      </c>
      <c r="G130" s="193"/>
      <c r="H130" s="194">
        <f>H131+H133</f>
        <v>50</v>
      </c>
    </row>
    <row r="131" spans="1:8" ht="75">
      <c r="A131" s="31"/>
      <c r="B131" s="218" t="s">
        <v>61</v>
      </c>
      <c r="C131" s="190" t="s">
        <v>22</v>
      </c>
      <c r="D131" s="193" t="s">
        <v>12</v>
      </c>
      <c r="E131" s="193" t="s">
        <v>12</v>
      </c>
      <c r="F131" s="193" t="s">
        <v>414</v>
      </c>
      <c r="G131" s="193"/>
      <c r="H131" s="194">
        <f>H132</f>
        <v>50</v>
      </c>
    </row>
    <row r="132" spans="1:8" ht="45">
      <c r="A132" s="31"/>
      <c r="B132" s="201" t="s">
        <v>519</v>
      </c>
      <c r="C132" s="190" t="s">
        <v>22</v>
      </c>
      <c r="D132" s="193" t="s">
        <v>12</v>
      </c>
      <c r="E132" s="193" t="s">
        <v>12</v>
      </c>
      <c r="F132" s="193" t="s">
        <v>414</v>
      </c>
      <c r="G132" s="193" t="s">
        <v>32</v>
      </c>
      <c r="H132" s="194">
        <v>50</v>
      </c>
    </row>
    <row r="133" spans="1:8" ht="75" hidden="1">
      <c r="A133" s="31"/>
      <c r="B133" s="218" t="s">
        <v>61</v>
      </c>
      <c r="C133" s="190" t="s">
        <v>22</v>
      </c>
      <c r="D133" s="193" t="s">
        <v>12</v>
      </c>
      <c r="E133" s="193" t="s">
        <v>12</v>
      </c>
      <c r="F133" s="193" t="s">
        <v>520</v>
      </c>
      <c r="G133" s="193"/>
      <c r="H133" s="194">
        <f>H134</f>
        <v>0</v>
      </c>
    </row>
    <row r="134" spans="1:8" ht="45" hidden="1">
      <c r="A134" s="31"/>
      <c r="B134" s="201" t="s">
        <v>510</v>
      </c>
      <c r="C134" s="190" t="s">
        <v>22</v>
      </c>
      <c r="D134" s="193" t="s">
        <v>12</v>
      </c>
      <c r="E134" s="193" t="s">
        <v>12</v>
      </c>
      <c r="F134" s="193" t="s">
        <v>520</v>
      </c>
      <c r="G134" s="193" t="s">
        <v>32</v>
      </c>
      <c r="H134" s="194"/>
    </row>
    <row r="135" spans="1:8" ht="30">
      <c r="A135" s="31"/>
      <c r="B135" s="218" t="s">
        <v>440</v>
      </c>
      <c r="C135" s="190" t="s">
        <v>22</v>
      </c>
      <c r="D135" s="193" t="s">
        <v>12</v>
      </c>
      <c r="E135" s="193" t="s">
        <v>12</v>
      </c>
      <c r="F135" s="193" t="s">
        <v>441</v>
      </c>
      <c r="G135" s="193"/>
      <c r="H135" s="194">
        <f>H137</f>
        <v>50</v>
      </c>
    </row>
    <row r="136" spans="1:8" ht="45">
      <c r="A136" s="31"/>
      <c r="B136" s="218" t="s">
        <v>521</v>
      </c>
      <c r="C136" s="190" t="s">
        <v>22</v>
      </c>
      <c r="D136" s="193" t="s">
        <v>12</v>
      </c>
      <c r="E136" s="193" t="s">
        <v>12</v>
      </c>
      <c r="F136" s="193" t="s">
        <v>441</v>
      </c>
      <c r="G136" s="193"/>
      <c r="H136" s="194">
        <f>H137</f>
        <v>50</v>
      </c>
    </row>
    <row r="137" spans="1:8" ht="75">
      <c r="A137" s="31"/>
      <c r="B137" s="218" t="s">
        <v>61</v>
      </c>
      <c r="C137" s="190" t="s">
        <v>22</v>
      </c>
      <c r="D137" s="193" t="s">
        <v>12</v>
      </c>
      <c r="E137" s="193" t="s">
        <v>12</v>
      </c>
      <c r="F137" s="193" t="s">
        <v>416</v>
      </c>
      <c r="G137" s="193"/>
      <c r="H137" s="194">
        <f>H138</f>
        <v>50</v>
      </c>
    </row>
    <row r="138" spans="1:8" ht="30">
      <c r="A138" s="31"/>
      <c r="B138" s="201" t="s">
        <v>47</v>
      </c>
      <c r="C138" s="190" t="s">
        <v>22</v>
      </c>
      <c r="D138" s="193" t="s">
        <v>12</v>
      </c>
      <c r="E138" s="193" t="s">
        <v>12</v>
      </c>
      <c r="F138" s="193" t="s">
        <v>416</v>
      </c>
      <c r="G138" s="193" t="s">
        <v>31</v>
      </c>
      <c r="H138" s="194">
        <v>50</v>
      </c>
    </row>
    <row r="139" spans="1:8" ht="15">
      <c r="A139" s="31">
        <v>5</v>
      </c>
      <c r="B139" s="223" t="s">
        <v>75</v>
      </c>
      <c r="C139" s="189" t="s">
        <v>22</v>
      </c>
      <c r="D139" s="197" t="s">
        <v>74</v>
      </c>
      <c r="E139" s="197" t="s">
        <v>224</v>
      </c>
      <c r="F139" s="193"/>
      <c r="G139" s="193"/>
      <c r="H139" s="194">
        <f>H140</f>
        <v>10</v>
      </c>
    </row>
    <row r="140" spans="1:8" ht="30">
      <c r="A140" s="31"/>
      <c r="B140" s="216" t="s">
        <v>522</v>
      </c>
      <c r="C140" s="190" t="s">
        <v>22</v>
      </c>
      <c r="D140" s="193" t="s">
        <v>74</v>
      </c>
      <c r="E140" s="193" t="s">
        <v>12</v>
      </c>
      <c r="F140" s="193"/>
      <c r="G140" s="193"/>
      <c r="H140" s="194">
        <f>H141</f>
        <v>10</v>
      </c>
    </row>
    <row r="141" spans="1:8" ht="45">
      <c r="A141" s="31"/>
      <c r="B141" s="226" t="s">
        <v>523</v>
      </c>
      <c r="C141" s="190" t="s">
        <v>22</v>
      </c>
      <c r="D141" s="193" t="s">
        <v>74</v>
      </c>
      <c r="E141" s="193" t="s">
        <v>12</v>
      </c>
      <c r="F141" s="193" t="s">
        <v>537</v>
      </c>
      <c r="G141" s="193"/>
      <c r="H141" s="194">
        <f>H142</f>
        <v>10</v>
      </c>
    </row>
    <row r="142" spans="1:8" ht="45">
      <c r="A142" s="31"/>
      <c r="B142" s="226" t="s">
        <v>524</v>
      </c>
      <c r="C142" s="190" t="s">
        <v>22</v>
      </c>
      <c r="D142" s="193" t="s">
        <v>74</v>
      </c>
      <c r="E142" s="193" t="s">
        <v>12</v>
      </c>
      <c r="F142" s="193" t="s">
        <v>434</v>
      </c>
      <c r="G142" s="193"/>
      <c r="H142" s="194">
        <f>H143</f>
        <v>10</v>
      </c>
    </row>
    <row r="143" spans="1:8" ht="60">
      <c r="A143" s="31"/>
      <c r="B143" s="226" t="s">
        <v>525</v>
      </c>
      <c r="C143" s="190" t="s">
        <v>22</v>
      </c>
      <c r="D143" s="193" t="s">
        <v>74</v>
      </c>
      <c r="E143" s="193" t="s">
        <v>12</v>
      </c>
      <c r="F143" s="193" t="s">
        <v>434</v>
      </c>
      <c r="G143" s="193"/>
      <c r="H143" s="194">
        <f>H144+H146</f>
        <v>10</v>
      </c>
    </row>
    <row r="144" spans="1:8" ht="75" hidden="1">
      <c r="A144" s="31"/>
      <c r="B144" s="218" t="s">
        <v>61</v>
      </c>
      <c r="C144" s="190" t="s">
        <v>22</v>
      </c>
      <c r="D144" s="193" t="s">
        <v>74</v>
      </c>
      <c r="E144" s="193" t="s">
        <v>12</v>
      </c>
      <c r="F144" s="193" t="s">
        <v>526</v>
      </c>
      <c r="G144" s="193"/>
      <c r="H144" s="194">
        <f>H145</f>
        <v>0</v>
      </c>
    </row>
    <row r="145" spans="1:8" ht="30" hidden="1">
      <c r="A145" s="31"/>
      <c r="B145" s="201" t="s">
        <v>47</v>
      </c>
      <c r="C145" s="190" t="s">
        <v>22</v>
      </c>
      <c r="D145" s="193" t="s">
        <v>74</v>
      </c>
      <c r="E145" s="193" t="s">
        <v>12</v>
      </c>
      <c r="F145" s="193" t="s">
        <v>526</v>
      </c>
      <c r="G145" s="193" t="s">
        <v>31</v>
      </c>
      <c r="H145" s="194"/>
    </row>
    <row r="146" spans="1:8" ht="75">
      <c r="A146" s="31"/>
      <c r="B146" s="218" t="s">
        <v>61</v>
      </c>
      <c r="C146" s="190" t="s">
        <v>22</v>
      </c>
      <c r="D146" s="193" t="s">
        <v>74</v>
      </c>
      <c r="E146" s="193" t="s">
        <v>12</v>
      </c>
      <c r="F146" s="193" t="s">
        <v>423</v>
      </c>
      <c r="G146" s="193"/>
      <c r="H146" s="194">
        <f>H147</f>
        <v>10</v>
      </c>
    </row>
    <row r="147" spans="1:8" ht="30">
      <c r="A147" s="31"/>
      <c r="B147" s="201" t="s">
        <v>47</v>
      </c>
      <c r="C147" s="190" t="s">
        <v>22</v>
      </c>
      <c r="D147" s="193" t="s">
        <v>74</v>
      </c>
      <c r="E147" s="193" t="s">
        <v>12</v>
      </c>
      <c r="F147" s="193" t="s">
        <v>423</v>
      </c>
      <c r="G147" s="193" t="s">
        <v>31</v>
      </c>
      <c r="H147" s="194">
        <v>10</v>
      </c>
    </row>
    <row r="148" spans="1:8" ht="14.25">
      <c r="A148" s="30">
        <v>5</v>
      </c>
      <c r="B148" s="217" t="s">
        <v>92</v>
      </c>
      <c r="C148" s="189" t="s">
        <v>22</v>
      </c>
      <c r="D148" s="197" t="s">
        <v>18</v>
      </c>
      <c r="E148" s="197" t="s">
        <v>224</v>
      </c>
      <c r="F148" s="197"/>
      <c r="G148" s="197"/>
      <c r="H148" s="191">
        <f>H149+H155</f>
        <v>3943.76043</v>
      </c>
    </row>
    <row r="149" spans="1:8" ht="15">
      <c r="A149" s="29"/>
      <c r="B149" s="218" t="s">
        <v>17</v>
      </c>
      <c r="C149" s="190" t="s">
        <v>22</v>
      </c>
      <c r="D149" s="193" t="s">
        <v>18</v>
      </c>
      <c r="E149" s="193" t="s">
        <v>9</v>
      </c>
      <c r="F149" s="193"/>
      <c r="G149" s="193"/>
      <c r="H149" s="194">
        <f>H150</f>
        <v>3893.76043</v>
      </c>
    </row>
    <row r="150" spans="1:8" ht="15">
      <c r="A150" s="29"/>
      <c r="B150" s="226" t="s">
        <v>43</v>
      </c>
      <c r="C150" s="190" t="s">
        <v>22</v>
      </c>
      <c r="D150" s="193" t="s">
        <v>18</v>
      </c>
      <c r="E150" s="193" t="s">
        <v>9</v>
      </c>
      <c r="F150" s="193" t="s">
        <v>208</v>
      </c>
      <c r="G150" s="193"/>
      <c r="H150" s="194">
        <f>H153</f>
        <v>3893.76043</v>
      </c>
    </row>
    <row r="151" spans="1:8" ht="15">
      <c r="A151" s="29"/>
      <c r="B151" s="226" t="s">
        <v>43</v>
      </c>
      <c r="C151" s="190" t="s">
        <v>22</v>
      </c>
      <c r="D151" s="193" t="s">
        <v>18</v>
      </c>
      <c r="E151" s="193" t="s">
        <v>9</v>
      </c>
      <c r="F151" s="193" t="s">
        <v>208</v>
      </c>
      <c r="G151" s="193"/>
      <c r="H151" s="194">
        <f>H153</f>
        <v>3893.76043</v>
      </c>
    </row>
    <row r="152" spans="1:8" ht="15">
      <c r="A152" s="29"/>
      <c r="B152" s="226" t="s">
        <v>43</v>
      </c>
      <c r="C152" s="190" t="s">
        <v>22</v>
      </c>
      <c r="D152" s="193" t="s">
        <v>18</v>
      </c>
      <c r="E152" s="193" t="s">
        <v>9</v>
      </c>
      <c r="F152" s="193" t="s">
        <v>208</v>
      </c>
      <c r="G152" s="193"/>
      <c r="H152" s="194">
        <f>H153</f>
        <v>3893.76043</v>
      </c>
    </row>
    <row r="153" spans="1:8" ht="60">
      <c r="A153" s="29"/>
      <c r="B153" s="226" t="s">
        <v>78</v>
      </c>
      <c r="C153" s="190" t="s">
        <v>22</v>
      </c>
      <c r="D153" s="193" t="s">
        <v>18</v>
      </c>
      <c r="E153" s="193" t="s">
        <v>9</v>
      </c>
      <c r="F153" s="193" t="s">
        <v>221</v>
      </c>
      <c r="G153" s="193"/>
      <c r="H153" s="194">
        <f>H154</f>
        <v>3893.76043</v>
      </c>
    </row>
    <row r="154" spans="1:8" ht="45">
      <c r="A154" s="29"/>
      <c r="B154" s="220" t="s">
        <v>28</v>
      </c>
      <c r="C154" s="190" t="s">
        <v>22</v>
      </c>
      <c r="D154" s="193" t="s">
        <v>18</v>
      </c>
      <c r="E154" s="193" t="s">
        <v>9</v>
      </c>
      <c r="F154" s="193" t="s">
        <v>221</v>
      </c>
      <c r="G154" s="203" t="s">
        <v>99</v>
      </c>
      <c r="H154" s="194">
        <v>3893.76043</v>
      </c>
    </row>
    <row r="155" spans="1:8" ht="30">
      <c r="A155" s="29"/>
      <c r="B155" s="34" t="s">
        <v>564</v>
      </c>
      <c r="C155" s="190" t="s">
        <v>22</v>
      </c>
      <c r="D155" s="193" t="s">
        <v>18</v>
      </c>
      <c r="E155" s="193" t="s">
        <v>26</v>
      </c>
      <c r="F155" s="193"/>
      <c r="G155" s="203"/>
      <c r="H155" s="194">
        <f>H156</f>
        <v>50</v>
      </c>
    </row>
    <row r="156" spans="1:8" ht="60">
      <c r="A156" s="29"/>
      <c r="B156" s="201" t="s">
        <v>536</v>
      </c>
      <c r="C156" s="190" t="s">
        <v>22</v>
      </c>
      <c r="D156" s="193" t="s">
        <v>18</v>
      </c>
      <c r="E156" s="193" t="s">
        <v>26</v>
      </c>
      <c r="F156" s="193"/>
      <c r="G156" s="203"/>
      <c r="H156" s="194">
        <f>H157</f>
        <v>50</v>
      </c>
    </row>
    <row r="157" spans="1:8" ht="60">
      <c r="A157" s="29"/>
      <c r="B157" s="218" t="s">
        <v>170</v>
      </c>
      <c r="C157" s="190" t="s">
        <v>22</v>
      </c>
      <c r="D157" s="193" t="s">
        <v>18</v>
      </c>
      <c r="E157" s="193" t="s">
        <v>26</v>
      </c>
      <c r="F157" s="193" t="s">
        <v>435</v>
      </c>
      <c r="G157" s="193"/>
      <c r="H157" s="194">
        <f>H158</f>
        <v>50</v>
      </c>
    </row>
    <row r="158" spans="1:8" ht="75">
      <c r="A158" s="6"/>
      <c r="B158" s="220" t="s">
        <v>545</v>
      </c>
      <c r="C158" s="190" t="s">
        <v>22</v>
      </c>
      <c r="D158" s="193" t="s">
        <v>18</v>
      </c>
      <c r="E158" s="193" t="s">
        <v>26</v>
      </c>
      <c r="F158" s="193" t="s">
        <v>435</v>
      </c>
      <c r="G158" s="190"/>
      <c r="H158" s="194">
        <f>H159</f>
        <v>50</v>
      </c>
    </row>
    <row r="159" spans="1:8" ht="75">
      <c r="A159" s="29"/>
      <c r="B159" s="218" t="s">
        <v>61</v>
      </c>
      <c r="C159" s="190" t="s">
        <v>22</v>
      </c>
      <c r="D159" s="193" t="s">
        <v>18</v>
      </c>
      <c r="E159" s="193" t="s">
        <v>26</v>
      </c>
      <c r="F159" s="193" t="s">
        <v>427</v>
      </c>
      <c r="G159" s="193"/>
      <c r="H159" s="194">
        <f>H160</f>
        <v>50</v>
      </c>
    </row>
    <row r="160" spans="1:8" ht="30">
      <c r="A160" s="29"/>
      <c r="B160" s="201" t="s">
        <v>47</v>
      </c>
      <c r="C160" s="190" t="s">
        <v>22</v>
      </c>
      <c r="D160" s="193" t="s">
        <v>18</v>
      </c>
      <c r="E160" s="193" t="s">
        <v>26</v>
      </c>
      <c r="F160" s="193" t="s">
        <v>427</v>
      </c>
      <c r="G160" s="193" t="s">
        <v>99</v>
      </c>
      <c r="H160" s="194">
        <v>50</v>
      </c>
    </row>
    <row r="161" spans="1:8" ht="15">
      <c r="A161" s="29"/>
      <c r="B161" s="204" t="s">
        <v>93</v>
      </c>
      <c r="C161" s="31"/>
      <c r="D161" s="193"/>
      <c r="E161" s="193"/>
      <c r="F161" s="193"/>
      <c r="G161" s="31"/>
      <c r="H161" s="191">
        <f>H10+H148</f>
        <v>24353.88653</v>
      </c>
    </row>
  </sheetData>
  <sheetProtection/>
  <mergeCells count="10">
    <mergeCell ref="A8:A9"/>
    <mergeCell ref="B8:B9"/>
    <mergeCell ref="C8:G8"/>
    <mergeCell ref="H8:H9"/>
    <mergeCell ref="C1:H1"/>
    <mergeCell ref="B2:H2"/>
    <mergeCell ref="B3:H3"/>
    <mergeCell ref="F4:H4"/>
    <mergeCell ref="C5:H5"/>
    <mergeCell ref="B6:H6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D17D3"/>
  </sheetPr>
  <dimension ref="A1:H51"/>
  <sheetViews>
    <sheetView zoomScale="78" zoomScaleNormal="78" zoomScalePageLayoutView="0" workbookViewId="0" topLeftCell="A4">
      <selection activeCell="F14" sqref="F14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240"/>
      <c r="B1" s="240"/>
      <c r="C1" s="240"/>
      <c r="D1" s="390"/>
      <c r="E1" s="390"/>
      <c r="F1" s="390"/>
      <c r="G1" s="390"/>
      <c r="H1" s="390"/>
    </row>
    <row r="2" spans="1:8" ht="15" hidden="1">
      <c r="A2" s="240"/>
      <c r="B2" s="240"/>
      <c r="C2" s="240"/>
      <c r="D2" s="390"/>
      <c r="E2" s="390"/>
      <c r="F2" s="390"/>
      <c r="G2" s="390"/>
      <c r="H2" s="390"/>
    </row>
    <row r="3" spans="1:8" ht="15" hidden="1">
      <c r="A3" s="240"/>
      <c r="B3" s="240"/>
      <c r="C3" s="240"/>
      <c r="D3" s="390"/>
      <c r="E3" s="390"/>
      <c r="F3" s="390"/>
      <c r="G3" s="390"/>
      <c r="H3" s="390"/>
    </row>
    <row r="4" spans="1:8" ht="15" customHeight="1">
      <c r="A4" s="1"/>
      <c r="B4" s="2"/>
      <c r="C4" s="389" t="s">
        <v>452</v>
      </c>
      <c r="D4" s="389"/>
      <c r="E4" s="389"/>
      <c r="F4" s="389"/>
      <c r="G4" s="389"/>
      <c r="H4" s="389"/>
    </row>
    <row r="5" spans="1:8" ht="15">
      <c r="A5" s="389"/>
      <c r="B5" s="389"/>
      <c r="C5" s="389" t="s">
        <v>197</v>
      </c>
      <c r="D5" s="389"/>
      <c r="E5" s="389"/>
      <c r="F5" s="389"/>
      <c r="G5" s="389"/>
      <c r="H5" s="389"/>
    </row>
    <row r="6" spans="1:8" ht="15">
      <c r="A6" s="389"/>
      <c r="B6" s="389"/>
      <c r="C6" s="389" t="s">
        <v>491</v>
      </c>
      <c r="D6" s="389"/>
      <c r="E6" s="389"/>
      <c r="F6" s="389"/>
      <c r="G6" s="389"/>
      <c r="H6" s="389"/>
    </row>
    <row r="7" spans="1:8" ht="15">
      <c r="A7" s="240"/>
      <c r="B7" s="240"/>
      <c r="C7" s="240"/>
      <c r="D7" s="53"/>
      <c r="E7" s="53"/>
      <c r="F7" s="389" t="s">
        <v>565</v>
      </c>
      <c r="G7" s="389"/>
      <c r="H7" s="389"/>
    </row>
    <row r="8" spans="1:8" ht="15">
      <c r="A8" s="240"/>
      <c r="B8" s="240"/>
      <c r="C8" s="240"/>
      <c r="D8" s="53"/>
      <c r="E8" s="53"/>
      <c r="F8" s="2"/>
      <c r="G8" s="2"/>
      <c r="H8" s="2"/>
    </row>
    <row r="9" spans="1:8" ht="14.25" customHeight="1">
      <c r="A9" s="416" t="s">
        <v>483</v>
      </c>
      <c r="B9" s="416"/>
      <c r="C9" s="416"/>
      <c r="D9" s="416"/>
      <c r="E9" s="416"/>
      <c r="F9" s="416"/>
      <c r="G9" s="416"/>
      <c r="H9" s="416"/>
    </row>
    <row r="10" spans="1:8" ht="14.25">
      <c r="A10" s="230"/>
      <c r="B10" s="230"/>
      <c r="C10" s="230"/>
      <c r="D10" s="230"/>
      <c r="E10" s="230"/>
      <c r="F10" s="230"/>
      <c r="G10" s="230"/>
      <c r="H10" s="230"/>
    </row>
    <row r="11" spans="1:8" ht="15">
      <c r="A11" s="242"/>
      <c r="B11" s="230"/>
      <c r="C11" s="230"/>
      <c r="D11" s="230"/>
      <c r="E11" s="230"/>
      <c r="F11" s="230"/>
      <c r="G11" s="230"/>
      <c r="H11" s="243" t="s">
        <v>225</v>
      </c>
    </row>
    <row r="12" spans="1:8" ht="60">
      <c r="A12" s="64" t="s">
        <v>226</v>
      </c>
      <c r="B12" s="64" t="s">
        <v>1</v>
      </c>
      <c r="C12" s="64" t="s">
        <v>227</v>
      </c>
      <c r="D12" s="64" t="s">
        <v>4</v>
      </c>
      <c r="E12" s="64" t="s">
        <v>228</v>
      </c>
      <c r="F12" s="64" t="s">
        <v>1</v>
      </c>
      <c r="G12" s="65" t="s">
        <v>2</v>
      </c>
      <c r="H12" s="65" t="s">
        <v>492</v>
      </c>
    </row>
    <row r="13" spans="1:8" ht="15">
      <c r="A13" s="64">
        <v>1</v>
      </c>
      <c r="B13" s="64">
        <v>2</v>
      </c>
      <c r="C13" s="64">
        <v>2</v>
      </c>
      <c r="D13" s="64">
        <v>4</v>
      </c>
      <c r="E13" s="64">
        <v>5</v>
      </c>
      <c r="F13" s="64">
        <v>6</v>
      </c>
      <c r="G13" s="64" t="s">
        <v>79</v>
      </c>
      <c r="H13" s="64">
        <v>8</v>
      </c>
    </row>
    <row r="14" spans="1:8" ht="106.5" customHeight="1">
      <c r="A14" s="63" t="s">
        <v>229</v>
      </c>
      <c r="B14" s="64"/>
      <c r="C14" s="63" t="s">
        <v>563</v>
      </c>
      <c r="D14" s="64"/>
      <c r="E14" s="65"/>
      <c r="F14" s="64"/>
      <c r="G14" s="65"/>
      <c r="H14" s="155">
        <f>H34+H37+H39</f>
        <v>200</v>
      </c>
    </row>
    <row r="15" spans="1:8" ht="87.75" customHeight="1" hidden="1">
      <c r="A15" s="63" t="s">
        <v>230</v>
      </c>
      <c r="B15" s="64"/>
      <c r="C15" s="35" t="s">
        <v>231</v>
      </c>
      <c r="D15" s="64"/>
      <c r="E15" s="65"/>
      <c r="F15" s="64"/>
      <c r="G15" s="65"/>
      <c r="H15" s="156">
        <f>SUM(H16:H25)</f>
        <v>0</v>
      </c>
    </row>
    <row r="16" spans="1:8" ht="94.5" customHeight="1" hidden="1">
      <c r="A16" s="63"/>
      <c r="B16" s="64" t="s">
        <v>60</v>
      </c>
      <c r="C16" s="35" t="s">
        <v>231</v>
      </c>
      <c r="D16" s="64">
        <v>931</v>
      </c>
      <c r="E16" s="65" t="s">
        <v>88</v>
      </c>
      <c r="F16" s="64" t="s">
        <v>60</v>
      </c>
      <c r="G16" s="65" t="s">
        <v>31</v>
      </c>
      <c r="H16" s="157"/>
    </row>
    <row r="17" spans="1:8" ht="89.25" customHeight="1" hidden="1">
      <c r="A17" s="63"/>
      <c r="B17" s="64" t="s">
        <v>63</v>
      </c>
      <c r="C17" s="35" t="s">
        <v>231</v>
      </c>
      <c r="D17" s="64">
        <v>931</v>
      </c>
      <c r="E17" s="65" t="s">
        <v>3</v>
      </c>
      <c r="F17" s="64" t="s">
        <v>63</v>
      </c>
      <c r="G17" s="65" t="s">
        <v>31</v>
      </c>
      <c r="H17" s="157"/>
    </row>
    <row r="18" spans="1:8" ht="75" customHeight="1" hidden="1">
      <c r="A18" s="63"/>
      <c r="B18" s="64" t="s">
        <v>64</v>
      </c>
      <c r="C18" s="35" t="s">
        <v>231</v>
      </c>
      <c r="D18" s="64">
        <v>931</v>
      </c>
      <c r="E18" s="65" t="s">
        <v>3</v>
      </c>
      <c r="F18" s="64" t="s">
        <v>64</v>
      </c>
      <c r="G18" s="65" t="s">
        <v>31</v>
      </c>
      <c r="H18" s="157"/>
    </row>
    <row r="19" spans="1:8" ht="93.75" customHeight="1" hidden="1">
      <c r="A19" s="63"/>
      <c r="B19" s="64" t="s">
        <v>65</v>
      </c>
      <c r="C19" s="35" t="s">
        <v>231</v>
      </c>
      <c r="D19" s="64">
        <v>931</v>
      </c>
      <c r="E19" s="65" t="s">
        <v>3</v>
      </c>
      <c r="F19" s="64" t="s">
        <v>65</v>
      </c>
      <c r="G19" s="65" t="s">
        <v>31</v>
      </c>
      <c r="H19" s="157"/>
    </row>
    <row r="20" spans="1:8" ht="103.5" customHeight="1" hidden="1">
      <c r="A20" s="63"/>
      <c r="B20" s="64" t="s">
        <v>66</v>
      </c>
      <c r="C20" s="35" t="s">
        <v>231</v>
      </c>
      <c r="D20" s="64">
        <v>931</v>
      </c>
      <c r="E20" s="65" t="s">
        <v>3</v>
      </c>
      <c r="F20" s="64" t="s">
        <v>66</v>
      </c>
      <c r="G20" s="65" t="s">
        <v>31</v>
      </c>
      <c r="H20" s="157"/>
    </row>
    <row r="21" spans="1:8" ht="144.75" customHeight="1" hidden="1">
      <c r="A21" s="63"/>
      <c r="B21" s="64" t="s">
        <v>67</v>
      </c>
      <c r="C21" s="35" t="s">
        <v>231</v>
      </c>
      <c r="D21" s="64">
        <v>931</v>
      </c>
      <c r="E21" s="65" t="s">
        <v>3</v>
      </c>
      <c r="F21" s="64" t="s">
        <v>67</v>
      </c>
      <c r="G21" s="65" t="s">
        <v>31</v>
      </c>
      <c r="H21" s="157"/>
    </row>
    <row r="22" spans="1:8" ht="101.25" customHeight="1" hidden="1">
      <c r="A22" s="63"/>
      <c r="B22" s="64" t="s">
        <v>68</v>
      </c>
      <c r="C22" s="35" t="s">
        <v>231</v>
      </c>
      <c r="D22" s="64">
        <v>931</v>
      </c>
      <c r="E22" s="65" t="s">
        <v>3</v>
      </c>
      <c r="F22" s="64" t="s">
        <v>68</v>
      </c>
      <c r="G22" s="65" t="s">
        <v>31</v>
      </c>
      <c r="H22" s="157"/>
    </row>
    <row r="23" spans="1:8" ht="97.5" customHeight="1" hidden="1">
      <c r="A23" s="63"/>
      <c r="B23" s="64" t="s">
        <v>69</v>
      </c>
      <c r="C23" s="35" t="s">
        <v>231</v>
      </c>
      <c r="D23" s="64">
        <v>931</v>
      </c>
      <c r="E23" s="65" t="s">
        <v>3</v>
      </c>
      <c r="F23" s="64" t="s">
        <v>69</v>
      </c>
      <c r="G23" s="65" t="s">
        <v>31</v>
      </c>
      <c r="H23" s="157"/>
    </row>
    <row r="24" spans="1:8" ht="87.75" customHeight="1" hidden="1">
      <c r="A24" s="63"/>
      <c r="B24" s="64" t="s">
        <v>60</v>
      </c>
      <c r="C24" s="35" t="s">
        <v>231</v>
      </c>
      <c r="D24" s="64">
        <v>931</v>
      </c>
      <c r="E24" s="65" t="s">
        <v>3</v>
      </c>
      <c r="F24" s="64" t="s">
        <v>60</v>
      </c>
      <c r="G24" s="65" t="s">
        <v>31</v>
      </c>
      <c r="H24" s="157"/>
    </row>
    <row r="25" spans="1:8" ht="90.75" customHeight="1" hidden="1">
      <c r="A25" s="63"/>
      <c r="B25" s="64" t="s">
        <v>70</v>
      </c>
      <c r="C25" s="35" t="s">
        <v>231</v>
      </c>
      <c r="D25" s="64">
        <v>931</v>
      </c>
      <c r="E25" s="65" t="s">
        <v>3</v>
      </c>
      <c r="F25" s="64" t="s">
        <v>70</v>
      </c>
      <c r="G25" s="65" t="s">
        <v>31</v>
      </c>
      <c r="H25" s="157"/>
    </row>
    <row r="26" spans="1:8" ht="102.75" customHeight="1" hidden="1">
      <c r="A26" s="63" t="s">
        <v>232</v>
      </c>
      <c r="B26" s="64"/>
      <c r="C26" s="35" t="s">
        <v>231</v>
      </c>
      <c r="D26" s="64"/>
      <c r="E26" s="65"/>
      <c r="F26" s="64"/>
      <c r="G26" s="65"/>
      <c r="H26" s="156">
        <f>H27</f>
        <v>0</v>
      </c>
    </row>
    <row r="27" spans="1:8" ht="92.25" customHeight="1" hidden="1">
      <c r="A27" s="63"/>
      <c r="B27" s="64" t="s">
        <v>73</v>
      </c>
      <c r="C27" s="35" t="s">
        <v>231</v>
      </c>
      <c r="D27" s="64">
        <v>921</v>
      </c>
      <c r="E27" s="65" t="s">
        <v>29</v>
      </c>
      <c r="F27" s="64" t="s">
        <v>73</v>
      </c>
      <c r="G27" s="65" t="s">
        <v>31</v>
      </c>
      <c r="H27" s="157"/>
    </row>
    <row r="28" spans="1:8" ht="73.5" customHeight="1" hidden="1">
      <c r="A28" s="63" t="s">
        <v>233</v>
      </c>
      <c r="B28" s="64"/>
      <c r="C28" s="35" t="s">
        <v>231</v>
      </c>
      <c r="D28" s="64"/>
      <c r="E28" s="65"/>
      <c r="F28" s="64"/>
      <c r="G28" s="65"/>
      <c r="H28" s="156">
        <f>H29</f>
        <v>0</v>
      </c>
    </row>
    <row r="29" spans="1:8" ht="87" customHeight="1" hidden="1">
      <c r="A29" s="63"/>
      <c r="B29" s="64" t="s">
        <v>76</v>
      </c>
      <c r="C29" s="35" t="s">
        <v>231</v>
      </c>
      <c r="D29" s="64">
        <v>931</v>
      </c>
      <c r="E29" s="65" t="s">
        <v>91</v>
      </c>
      <c r="F29" s="64" t="s">
        <v>76</v>
      </c>
      <c r="G29" s="65" t="s">
        <v>31</v>
      </c>
      <c r="H29" s="157"/>
    </row>
    <row r="30" spans="1:8" ht="45" hidden="1">
      <c r="A30" s="63"/>
      <c r="B30" s="64"/>
      <c r="C30" s="35" t="s">
        <v>231</v>
      </c>
      <c r="D30" s="66"/>
      <c r="E30" s="67"/>
      <c r="F30" s="64"/>
      <c r="G30" s="67"/>
      <c r="H30" s="158"/>
    </row>
    <row r="31" spans="1:8" ht="45" hidden="1">
      <c r="A31" s="63" t="s">
        <v>230</v>
      </c>
      <c r="B31" s="64"/>
      <c r="C31" s="35" t="s">
        <v>231</v>
      </c>
      <c r="D31" s="66"/>
      <c r="E31" s="67"/>
      <c r="F31" s="64"/>
      <c r="G31" s="67"/>
      <c r="H31" s="155">
        <f>H32</f>
        <v>0</v>
      </c>
    </row>
    <row r="32" spans="1:8" ht="72.75" customHeight="1" hidden="1">
      <c r="A32" s="63"/>
      <c r="B32" s="64" t="s">
        <v>60</v>
      </c>
      <c r="C32" s="35" t="s">
        <v>231</v>
      </c>
      <c r="D32" s="64">
        <v>931</v>
      </c>
      <c r="E32" s="65" t="s">
        <v>3</v>
      </c>
      <c r="F32" s="64" t="s">
        <v>60</v>
      </c>
      <c r="G32" s="65" t="s">
        <v>31</v>
      </c>
      <c r="H32" s="159"/>
    </row>
    <row r="33" spans="1:8" ht="72.75" customHeight="1" hidden="1">
      <c r="A33" s="63"/>
      <c r="B33" s="64" t="s">
        <v>165</v>
      </c>
      <c r="C33" s="35" t="str">
        <f>'[1]расх.ведомств.'!B68</f>
        <v>Подпрограмма 1 "Энергосбережение и повышение энергоэффективности в с. Карага"</v>
      </c>
      <c r="D33" s="64">
        <v>931</v>
      </c>
      <c r="E33" s="65" t="s">
        <v>27</v>
      </c>
      <c r="F33" s="64" t="s">
        <v>165</v>
      </c>
      <c r="G33" s="65" t="s">
        <v>31</v>
      </c>
      <c r="H33" s="159">
        <v>2727.37</v>
      </c>
    </row>
    <row r="34" spans="1:8" ht="54.75" customHeight="1">
      <c r="A34" s="63"/>
      <c r="B34" s="68" t="s">
        <v>234</v>
      </c>
      <c r="C34" s="410" t="str">
        <f>C33</f>
        <v>Подпрограмма 1 "Энергосбережение и повышение энергоэффективности в с. Карага"</v>
      </c>
      <c r="D34" s="410">
        <v>931</v>
      </c>
      <c r="E34" s="412" t="s">
        <v>27</v>
      </c>
      <c r="F34" s="414" t="s">
        <v>413</v>
      </c>
      <c r="G34" s="65" t="s">
        <v>32</v>
      </c>
      <c r="H34" s="159">
        <v>100</v>
      </c>
    </row>
    <row r="35" spans="1:8" ht="72.75" customHeight="1" hidden="1">
      <c r="A35" s="63"/>
      <c r="B35" s="64" t="s">
        <v>165</v>
      </c>
      <c r="C35" s="417"/>
      <c r="D35" s="417"/>
      <c r="E35" s="418"/>
      <c r="F35" s="419"/>
      <c r="G35" s="65" t="s">
        <v>235</v>
      </c>
      <c r="H35" s="159">
        <f>55.99+10.5</f>
        <v>66.49000000000001</v>
      </c>
    </row>
    <row r="36" spans="1:8" ht="72.75" customHeight="1" hidden="1">
      <c r="A36" s="63"/>
      <c r="B36" s="64"/>
      <c r="C36" s="411"/>
      <c r="D36" s="411"/>
      <c r="E36" s="413"/>
      <c r="F36" s="415"/>
      <c r="G36" s="65" t="s">
        <v>31</v>
      </c>
      <c r="H36" s="159"/>
    </row>
    <row r="37" spans="1:8" ht="44.25" customHeight="1">
      <c r="A37" s="63"/>
      <c r="B37" s="68" t="s">
        <v>236</v>
      </c>
      <c r="C37" s="410" t="s">
        <v>238</v>
      </c>
      <c r="D37" s="410">
        <v>931</v>
      </c>
      <c r="E37" s="412" t="s">
        <v>29</v>
      </c>
      <c r="F37" s="414" t="s">
        <v>414</v>
      </c>
      <c r="G37" s="65" t="s">
        <v>32</v>
      </c>
      <c r="H37" s="159">
        <v>50</v>
      </c>
    </row>
    <row r="38" spans="1:8" ht="72.75" customHeight="1" hidden="1">
      <c r="A38" s="63"/>
      <c r="B38" s="68"/>
      <c r="C38" s="411"/>
      <c r="D38" s="411"/>
      <c r="E38" s="413"/>
      <c r="F38" s="415"/>
      <c r="G38" s="65" t="s">
        <v>31</v>
      </c>
      <c r="H38" s="159"/>
    </row>
    <row r="39" spans="1:8" ht="51" customHeight="1">
      <c r="A39" s="63"/>
      <c r="B39" s="64" t="s">
        <v>237</v>
      </c>
      <c r="C39" s="57" t="s">
        <v>415</v>
      </c>
      <c r="D39" s="64">
        <v>931</v>
      </c>
      <c r="E39" s="65" t="s">
        <v>29</v>
      </c>
      <c r="F39" s="64" t="s">
        <v>416</v>
      </c>
      <c r="G39" s="65" t="s">
        <v>31</v>
      </c>
      <c r="H39" s="159">
        <v>50</v>
      </c>
    </row>
    <row r="40" spans="1:8" ht="83.25" customHeight="1" hidden="1">
      <c r="A40" s="63"/>
      <c r="B40" s="64"/>
      <c r="C40" s="57"/>
      <c r="D40" s="64"/>
      <c r="E40" s="65"/>
      <c r="F40" s="64" t="s">
        <v>417</v>
      </c>
      <c r="G40" s="65"/>
      <c r="H40" s="155"/>
    </row>
    <row r="41" spans="1:8" ht="57.75" customHeight="1">
      <c r="A41" s="63">
        <v>2</v>
      </c>
      <c r="B41" s="64" t="s">
        <v>168</v>
      </c>
      <c r="C41" s="154" t="s">
        <v>418</v>
      </c>
      <c r="D41" s="64"/>
      <c r="E41" s="65"/>
      <c r="F41" s="64"/>
      <c r="G41" s="65"/>
      <c r="H41" s="155">
        <f>H42</f>
        <v>20</v>
      </c>
    </row>
    <row r="42" spans="1:8" ht="65.25" customHeight="1">
      <c r="A42" s="63"/>
      <c r="B42" s="64"/>
      <c r="C42" s="57" t="s">
        <v>428</v>
      </c>
      <c r="D42" s="64">
        <v>931</v>
      </c>
      <c r="E42" s="65" t="s">
        <v>419</v>
      </c>
      <c r="F42" s="64" t="s">
        <v>426</v>
      </c>
      <c r="G42" s="65" t="s">
        <v>31</v>
      </c>
      <c r="H42" s="155">
        <v>20</v>
      </c>
    </row>
    <row r="43" spans="1:8" ht="65.25" customHeight="1">
      <c r="A43" s="63">
        <v>3</v>
      </c>
      <c r="B43" s="64" t="s">
        <v>169</v>
      </c>
      <c r="C43" s="161" t="s">
        <v>484</v>
      </c>
      <c r="D43" s="149"/>
      <c r="E43" s="150"/>
      <c r="F43" s="64"/>
      <c r="G43" s="65"/>
      <c r="H43" s="155">
        <f>H44</f>
        <v>120</v>
      </c>
    </row>
    <row r="44" spans="1:8" ht="39" customHeight="1">
      <c r="A44" s="63"/>
      <c r="B44" s="64"/>
      <c r="C44" s="153" t="s">
        <v>424</v>
      </c>
      <c r="D44" s="64">
        <v>931</v>
      </c>
      <c r="E44" s="65" t="s">
        <v>425</v>
      </c>
      <c r="F44" s="64" t="s">
        <v>421</v>
      </c>
      <c r="G44" s="65" t="s">
        <v>31</v>
      </c>
      <c r="H44" s="159">
        <v>120</v>
      </c>
    </row>
    <row r="45" spans="1:8" ht="46.5" customHeight="1">
      <c r="A45" s="63">
        <v>4</v>
      </c>
      <c r="B45" s="64"/>
      <c r="C45" s="185" t="s">
        <v>480</v>
      </c>
      <c r="D45" s="57"/>
      <c r="E45" s="186"/>
      <c r="F45" s="64"/>
      <c r="G45" s="65"/>
      <c r="H45" s="155"/>
    </row>
    <row r="46" spans="1:8" ht="50.25" customHeight="1">
      <c r="A46" s="63"/>
      <c r="B46" s="64"/>
      <c r="C46" s="188" t="s">
        <v>481</v>
      </c>
      <c r="D46" s="184">
        <v>931</v>
      </c>
      <c r="E46" s="151" t="s">
        <v>482</v>
      </c>
      <c r="F46" s="64" t="s">
        <v>423</v>
      </c>
      <c r="G46" s="65" t="s">
        <v>31</v>
      </c>
      <c r="H46" s="159">
        <v>10</v>
      </c>
    </row>
    <row r="47" spans="1:8" ht="72" customHeight="1">
      <c r="A47" s="63">
        <v>5</v>
      </c>
      <c r="B47" s="64"/>
      <c r="C47" s="152" t="s">
        <v>485</v>
      </c>
      <c r="D47" s="64"/>
      <c r="E47" s="65"/>
      <c r="F47" s="64"/>
      <c r="G47" s="65"/>
      <c r="H47" s="155">
        <f>H49</f>
        <v>50</v>
      </c>
    </row>
    <row r="48" spans="1:8" ht="83.25" customHeight="1" hidden="1">
      <c r="A48" s="63"/>
      <c r="B48" s="64" t="s">
        <v>240</v>
      </c>
      <c r="C48" s="417" t="s">
        <v>239</v>
      </c>
      <c r="D48" s="149"/>
      <c r="E48" s="150" t="s">
        <v>420</v>
      </c>
      <c r="F48" s="64" t="s">
        <v>422</v>
      </c>
      <c r="G48" s="65" t="s">
        <v>99</v>
      </c>
      <c r="H48" s="159"/>
    </row>
    <row r="49" spans="1:8" ht="83.25" customHeight="1">
      <c r="A49" s="63"/>
      <c r="B49" s="64" t="s">
        <v>237</v>
      </c>
      <c r="C49" s="411"/>
      <c r="D49" s="149">
        <v>931</v>
      </c>
      <c r="E49" s="150" t="s">
        <v>420</v>
      </c>
      <c r="F49" s="64" t="s">
        <v>427</v>
      </c>
      <c r="G49" s="65" t="s">
        <v>99</v>
      </c>
      <c r="H49" s="159">
        <v>50</v>
      </c>
    </row>
    <row r="50" spans="1:8" ht="15" customHeight="1">
      <c r="A50" s="63"/>
      <c r="B50" s="64"/>
      <c r="C50" s="187"/>
      <c r="D50" s="64"/>
      <c r="E50" s="69"/>
      <c r="F50" s="64"/>
      <c r="G50" s="69"/>
      <c r="H50" s="160">
        <f>H47+H43+H41+H14+H46</f>
        <v>400</v>
      </c>
    </row>
    <row r="51" ht="12.75" customHeight="1">
      <c r="H51" s="70"/>
    </row>
  </sheetData>
  <sheetProtection/>
  <mergeCells count="19">
    <mergeCell ref="C48:C49"/>
    <mergeCell ref="C4:H4"/>
    <mergeCell ref="C5:H5"/>
    <mergeCell ref="C6:H6"/>
    <mergeCell ref="A5:B5"/>
    <mergeCell ref="C34:C36"/>
    <mergeCell ref="D34:D36"/>
    <mergeCell ref="E34:E36"/>
    <mergeCell ref="F34:F36"/>
    <mergeCell ref="C37:C38"/>
    <mergeCell ref="D37:D38"/>
    <mergeCell ref="E37:E38"/>
    <mergeCell ref="F37:F38"/>
    <mergeCell ref="A9:H9"/>
    <mergeCell ref="D1:H1"/>
    <mergeCell ref="D2:H2"/>
    <mergeCell ref="D3:H3"/>
    <mergeCell ref="A6:B6"/>
    <mergeCell ref="F7:H7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WW</cp:lastModifiedBy>
  <cp:lastPrinted>2017-11-21T00:03:09Z</cp:lastPrinted>
  <dcterms:created xsi:type="dcterms:W3CDTF">2003-10-06T03:10:42Z</dcterms:created>
  <dcterms:modified xsi:type="dcterms:W3CDTF">2017-12-24T05:55:32Z</dcterms:modified>
  <cp:category/>
  <cp:version/>
  <cp:contentType/>
  <cp:contentStatus/>
</cp:coreProperties>
</file>