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Распоряжение" sheetId="1" r:id="rId1"/>
    <sheet name="Мероприятия" sheetId="2" r:id="rId2"/>
    <sheet name="Лист1" sheetId="4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H109" i="1" l="1"/>
  <c r="H129" i="4" l="1"/>
  <c r="H112" i="4" s="1"/>
  <c r="H123" i="4"/>
  <c r="H115" i="4"/>
  <c r="H111" i="4"/>
  <c r="H110" i="4"/>
  <c r="H109" i="4"/>
  <c r="H106" i="4" s="1"/>
  <c r="H108" i="4"/>
  <c r="H97" i="4"/>
  <c r="H89" i="4"/>
  <c r="H86" i="4"/>
  <c r="H85" i="4"/>
  <c r="H84" i="4"/>
  <c r="H83" i="4"/>
  <c r="H80" i="4" s="1"/>
  <c r="H82" i="4"/>
  <c r="H71" i="4"/>
  <c r="H63" i="4"/>
  <c r="H55" i="4"/>
  <c r="H52" i="4"/>
  <c r="H51" i="4"/>
  <c r="H50" i="4"/>
  <c r="H46" i="4" s="1"/>
  <c r="H49" i="4"/>
  <c r="H48" i="4"/>
  <c r="H43" i="4"/>
  <c r="H41" i="4"/>
  <c r="H40" i="4"/>
  <c r="H39" i="4"/>
  <c r="H37" i="4"/>
  <c r="H34" i="4"/>
  <c r="H33" i="4"/>
  <c r="H32" i="4"/>
  <c r="H31" i="4"/>
  <c r="H27" i="4"/>
  <c r="H26" i="4"/>
  <c r="H17" i="4" s="1"/>
  <c r="H25" i="4"/>
  <c r="H24" i="4"/>
  <c r="H23" i="4"/>
  <c r="H14" i="4" s="1"/>
  <c r="H21" i="4"/>
  <c r="H16" i="4"/>
  <c r="H15" i="4"/>
  <c r="H29" i="4" l="1"/>
  <c r="H18" i="4"/>
  <c r="H12" i="4" s="1"/>
  <c r="H35" i="4"/>
  <c r="H130" i="1"/>
  <c r="J150" i="2"/>
  <c r="J53" i="2" l="1"/>
  <c r="L104" i="2" l="1"/>
  <c r="L105" i="2"/>
  <c r="L106" i="2"/>
  <c r="L107" i="2"/>
  <c r="L108" i="2"/>
  <c r="J104" i="2"/>
  <c r="J105" i="2"/>
  <c r="J106" i="2"/>
  <c r="J107" i="2"/>
  <c r="J108" i="2"/>
  <c r="H104" i="2"/>
  <c r="H105" i="2"/>
  <c r="H106" i="2"/>
  <c r="H107" i="2"/>
  <c r="H108" i="2"/>
  <c r="F105" i="2"/>
  <c r="F106" i="2"/>
  <c r="F107" i="2"/>
  <c r="F108" i="2"/>
  <c r="F104" i="2"/>
  <c r="E156" i="2"/>
  <c r="E155" i="2"/>
  <c r="E154" i="2"/>
  <c r="E153" i="2"/>
  <c r="E152" i="2"/>
  <c r="L151" i="2"/>
  <c r="J151" i="2"/>
  <c r="H151" i="2"/>
  <c r="F151" i="2"/>
  <c r="E150" i="2"/>
  <c r="E149" i="2"/>
  <c r="E148" i="2"/>
  <c r="E147" i="2"/>
  <c r="E146" i="2"/>
  <c r="L145" i="2"/>
  <c r="J145" i="2"/>
  <c r="H145" i="2"/>
  <c r="F145" i="2"/>
  <c r="E144" i="2"/>
  <c r="E143" i="2"/>
  <c r="E142" i="2"/>
  <c r="E141" i="2"/>
  <c r="E140" i="2"/>
  <c r="L139" i="2"/>
  <c r="J139" i="2"/>
  <c r="H139" i="2"/>
  <c r="F139" i="2"/>
  <c r="E138" i="2"/>
  <c r="E137" i="2"/>
  <c r="E136" i="2"/>
  <c r="E135" i="2"/>
  <c r="E134" i="2"/>
  <c r="L133" i="2"/>
  <c r="J133" i="2"/>
  <c r="H133" i="2"/>
  <c r="F133" i="2"/>
  <c r="E132" i="2"/>
  <c r="E131" i="2"/>
  <c r="E130" i="2"/>
  <c r="E129" i="2"/>
  <c r="E128" i="2"/>
  <c r="E127" i="2" s="1"/>
  <c r="L127" i="2"/>
  <c r="J127" i="2"/>
  <c r="H127" i="2"/>
  <c r="F127" i="2"/>
  <c r="E126" i="2"/>
  <c r="E125" i="2"/>
  <c r="E124" i="2"/>
  <c r="E123" i="2"/>
  <c r="E122" i="2"/>
  <c r="L121" i="2"/>
  <c r="J121" i="2"/>
  <c r="H121" i="2"/>
  <c r="F121" i="2"/>
  <c r="E120" i="2"/>
  <c r="E119" i="2"/>
  <c r="E118" i="2"/>
  <c r="E117" i="2"/>
  <c r="E116" i="2"/>
  <c r="L115" i="2"/>
  <c r="J115" i="2"/>
  <c r="H115" i="2"/>
  <c r="F115" i="2"/>
  <c r="E114" i="2"/>
  <c r="E113" i="2"/>
  <c r="E112" i="2"/>
  <c r="E111" i="2"/>
  <c r="E110" i="2"/>
  <c r="L109" i="2"/>
  <c r="J109" i="2"/>
  <c r="H109" i="2"/>
  <c r="F109" i="2"/>
  <c r="L67" i="2"/>
  <c r="L68" i="2"/>
  <c r="L69" i="2"/>
  <c r="L70" i="2"/>
  <c r="L71" i="2"/>
  <c r="J67" i="2"/>
  <c r="J68" i="2"/>
  <c r="J69" i="2"/>
  <c r="J70" i="2"/>
  <c r="J66" i="2" s="1"/>
  <c r="J71" i="2"/>
  <c r="H67" i="2"/>
  <c r="H68" i="2"/>
  <c r="H69" i="2"/>
  <c r="H70" i="2"/>
  <c r="H71" i="2"/>
  <c r="F68" i="2"/>
  <c r="F69" i="2"/>
  <c r="F19" i="2" s="1"/>
  <c r="F70" i="2"/>
  <c r="F71" i="2"/>
  <c r="F67" i="2"/>
  <c r="E67" i="2" s="1"/>
  <c r="E101" i="2"/>
  <c r="E100" i="2"/>
  <c r="E99" i="2"/>
  <c r="E98" i="2"/>
  <c r="E97" i="2"/>
  <c r="E96" i="2" s="1"/>
  <c r="L96" i="2"/>
  <c r="J96" i="2"/>
  <c r="H96" i="2"/>
  <c r="F96" i="2"/>
  <c r="E95" i="2"/>
  <c r="E94" i="2"/>
  <c r="E93" i="2"/>
  <c r="E92" i="2"/>
  <c r="E91" i="2"/>
  <c r="L90" i="2"/>
  <c r="J90" i="2"/>
  <c r="H90" i="2"/>
  <c r="F90" i="2"/>
  <c r="E89" i="2"/>
  <c r="E88" i="2"/>
  <c r="E87" i="2"/>
  <c r="E86" i="2"/>
  <c r="E85" i="2"/>
  <c r="L84" i="2"/>
  <c r="J84" i="2"/>
  <c r="H84" i="2"/>
  <c r="F84" i="2"/>
  <c r="E83" i="2"/>
  <c r="E82" i="2"/>
  <c r="E81" i="2"/>
  <c r="E80" i="2"/>
  <c r="E79" i="2"/>
  <c r="L78" i="2"/>
  <c r="J78" i="2"/>
  <c r="H78" i="2"/>
  <c r="F78" i="2"/>
  <c r="E77" i="2"/>
  <c r="E76" i="2"/>
  <c r="E75" i="2"/>
  <c r="E74" i="2"/>
  <c r="E73" i="2"/>
  <c r="L72" i="2"/>
  <c r="J72" i="2"/>
  <c r="H72" i="2"/>
  <c r="F72" i="2"/>
  <c r="L24" i="2"/>
  <c r="L17" i="2" s="1"/>
  <c r="L25" i="2"/>
  <c r="L18" i="2" s="1"/>
  <c r="L26" i="2"/>
  <c r="L19" i="2" s="1"/>
  <c r="L27" i="2"/>
  <c r="L20" i="2" s="1"/>
  <c r="L28" i="2"/>
  <c r="L21" i="2" s="1"/>
  <c r="J24" i="2"/>
  <c r="J17" i="2" s="1"/>
  <c r="J25" i="2"/>
  <c r="J18" i="2" s="1"/>
  <c r="J26" i="2"/>
  <c r="J19" i="2" s="1"/>
  <c r="J27" i="2"/>
  <c r="J20" i="2" s="1"/>
  <c r="J28" i="2"/>
  <c r="H24" i="2"/>
  <c r="H17" i="2" s="1"/>
  <c r="H25" i="2"/>
  <c r="H18" i="2" s="1"/>
  <c r="H26" i="2"/>
  <c r="H19" i="2" s="1"/>
  <c r="H27" i="2"/>
  <c r="H20" i="2" s="1"/>
  <c r="H28" i="2"/>
  <c r="H21" i="2" s="1"/>
  <c r="F25" i="2"/>
  <c r="F18" i="2" s="1"/>
  <c r="F26" i="2"/>
  <c r="F27" i="2"/>
  <c r="F20" i="2" s="1"/>
  <c r="F28" i="2"/>
  <c r="F21" i="2" s="1"/>
  <c r="F24" i="2"/>
  <c r="F17" i="2" s="1"/>
  <c r="E64" i="2"/>
  <c r="E63" i="2"/>
  <c r="E62" i="2"/>
  <c r="E61" i="2"/>
  <c r="E60" i="2"/>
  <c r="L59" i="2"/>
  <c r="J59" i="2"/>
  <c r="H59" i="2"/>
  <c r="F59" i="2"/>
  <c r="E58" i="2"/>
  <c r="E57" i="2"/>
  <c r="E56" i="2"/>
  <c r="E55" i="2"/>
  <c r="E54" i="2"/>
  <c r="L53" i="2"/>
  <c r="H53" i="2"/>
  <c r="F53" i="2"/>
  <c r="E52" i="2"/>
  <c r="E51" i="2"/>
  <c r="E50" i="2"/>
  <c r="E49" i="2"/>
  <c r="E48" i="2"/>
  <c r="L47" i="2"/>
  <c r="J47" i="2"/>
  <c r="H47" i="2"/>
  <c r="F47" i="2"/>
  <c r="E17" i="2" l="1"/>
  <c r="E71" i="2"/>
  <c r="L66" i="2"/>
  <c r="E133" i="2"/>
  <c r="J21" i="2"/>
  <c r="E90" i="2"/>
  <c r="H103" i="2"/>
  <c r="J103" i="2"/>
  <c r="E18" i="2"/>
  <c r="E20" i="2"/>
  <c r="E21" i="2"/>
  <c r="E19" i="2"/>
  <c r="E151" i="2"/>
  <c r="E145" i="2"/>
  <c r="E139" i="2"/>
  <c r="E121" i="2"/>
  <c r="E115" i="2"/>
  <c r="E106" i="2"/>
  <c r="E107" i="2"/>
  <c r="E109" i="2"/>
  <c r="E105" i="2"/>
  <c r="L103" i="2"/>
  <c r="E108" i="2"/>
  <c r="F103" i="2"/>
  <c r="E104" i="2"/>
  <c r="E70" i="2"/>
  <c r="E69" i="2"/>
  <c r="E68" i="2"/>
  <c r="H66" i="2"/>
  <c r="F66" i="2"/>
  <c r="E84" i="2"/>
  <c r="E78" i="2"/>
  <c r="E72" i="2"/>
  <c r="E53" i="2"/>
  <c r="E59" i="2"/>
  <c r="E47" i="2"/>
  <c r="E46" i="2"/>
  <c r="E45" i="2"/>
  <c r="E44" i="2"/>
  <c r="E43" i="2"/>
  <c r="E42" i="2"/>
  <c r="L41" i="2"/>
  <c r="J41" i="2"/>
  <c r="H41" i="2"/>
  <c r="F41" i="2"/>
  <c r="E40" i="2"/>
  <c r="E39" i="2"/>
  <c r="E38" i="2"/>
  <c r="E37" i="2"/>
  <c r="E36" i="2"/>
  <c r="L35" i="2"/>
  <c r="J35" i="2"/>
  <c r="H35" i="2"/>
  <c r="F35" i="2"/>
  <c r="E30" i="2"/>
  <c r="E31" i="2"/>
  <c r="E32" i="2"/>
  <c r="E34" i="2"/>
  <c r="E33" i="2"/>
  <c r="L29" i="2"/>
  <c r="J29" i="2"/>
  <c r="H29" i="2"/>
  <c r="F29" i="2"/>
  <c r="E25" i="2"/>
  <c r="E26" i="2"/>
  <c r="E27" i="2"/>
  <c r="E28" i="2"/>
  <c r="E24" i="2"/>
  <c r="F23" i="2"/>
  <c r="H23" i="2"/>
  <c r="J23" i="2"/>
  <c r="L23" i="2"/>
  <c r="H40" i="1"/>
  <c r="H25" i="1"/>
  <c r="H26" i="1"/>
  <c r="H27" i="1"/>
  <c r="H28" i="1"/>
  <c r="H33" i="1"/>
  <c r="H34" i="1"/>
  <c r="H35" i="1"/>
  <c r="H36" i="1"/>
  <c r="H41" i="1"/>
  <c r="H42" i="1"/>
  <c r="H44" i="1"/>
  <c r="H32" i="1"/>
  <c r="H24" i="1"/>
  <c r="H15" i="1" s="1"/>
  <c r="H84" i="1"/>
  <c r="H85" i="1"/>
  <c r="H86" i="1"/>
  <c r="H87" i="1"/>
  <c r="H83" i="1"/>
  <c r="H110" i="1"/>
  <c r="H111" i="1"/>
  <c r="H112" i="1"/>
  <c r="H113" i="1"/>
  <c r="H124" i="1"/>
  <c r="H116" i="1"/>
  <c r="H50" i="1"/>
  <c r="H51" i="1"/>
  <c r="H52" i="1"/>
  <c r="H53" i="1"/>
  <c r="H49" i="1"/>
  <c r="H90" i="1"/>
  <c r="H98" i="1"/>
  <c r="H72" i="1"/>
  <c r="H64" i="1"/>
  <c r="H56" i="1"/>
  <c r="H16" i="2" l="1"/>
  <c r="F16" i="2"/>
  <c r="L16" i="2"/>
  <c r="E66" i="2"/>
  <c r="J16" i="2"/>
  <c r="H107" i="1"/>
  <c r="H19" i="1"/>
  <c r="H18" i="1"/>
  <c r="H16" i="1"/>
  <c r="H22" i="1"/>
  <c r="H17" i="1"/>
  <c r="E16" i="2"/>
  <c r="E103" i="2"/>
  <c r="E23" i="2"/>
  <c r="E41" i="2"/>
  <c r="E35" i="2"/>
  <c r="E29" i="2"/>
  <c r="H38" i="1"/>
  <c r="H30" i="1"/>
  <c r="H47" i="1"/>
  <c r="H81" i="1"/>
  <c r="H13" i="1" l="1"/>
</calcChain>
</file>

<file path=xl/sharedStrings.xml><?xml version="1.0" encoding="utf-8"?>
<sst xmlns="http://schemas.openxmlformats.org/spreadsheetml/2006/main" count="351" uniqueCount="81">
  <si>
    <t>в том числе:</t>
  </si>
  <si>
    <t xml:space="preserve">Приложение </t>
  </si>
  <si>
    <t xml:space="preserve">к постановлению администрации </t>
  </si>
  <si>
    <t xml:space="preserve">Новоавачинского </t>
  </si>
  <si>
    <t xml:space="preserve">сельского поселения </t>
  </si>
  <si>
    <t>от "________" ________________2018 год</t>
  </si>
  <si>
    <t>общий объем финансирования Программы за счет всех источников составляет :</t>
  </si>
  <si>
    <t>ВСЕГО (тыс. руб):</t>
  </si>
  <si>
    <t>из них по годам (тыс.руб):</t>
  </si>
  <si>
    <t>2014 год</t>
  </si>
  <si>
    <t>2015 год</t>
  </si>
  <si>
    <t>2016 год</t>
  </si>
  <si>
    <t>2017 год</t>
  </si>
  <si>
    <t>2018 год</t>
  </si>
  <si>
    <t>Объемы бюджетных ассигнований Программы :</t>
  </si>
  <si>
    <t xml:space="preserve">1. Раздел «Объемы бюджетных ассигнований Программы» паспорта Программы изложить в следующей редакции
  </t>
  </si>
  <si>
    <t xml:space="preserve">из внебюджетных источников: </t>
  </si>
  <si>
    <t xml:space="preserve">из бюджета Новоавачинского сельского поселения: </t>
  </si>
  <si>
    <t>из бюджета Камчатского края:</t>
  </si>
  <si>
    <t xml:space="preserve">2. В Подпрограмме 1 «Энергосбережение и повышение энергетической эффективности» (далее – Подпрограмма 1) раздел «Объемы бюджетных ассигнований Подпрограммы» паспорта Подпрограммы 1 изложить в следующей редакции:
  </t>
  </si>
  <si>
    <t>Объемы бюджетных ассигнований Подпрограммы :</t>
  </si>
  <si>
    <t>3. В Подпрограмме 2 «Чистая вода» (далее – Подпрограмма 2) раздел «Объемы бюджетных ассигнований Подпрограммы» паспорта Подпрограммы 2 изложить в следующей редакции:</t>
  </si>
  <si>
    <t>общий объем финансирования Подпрограммы 1 за счет всех источников составляет :</t>
  </si>
  <si>
    <t>общий объем финансирования Подпрограммы 2 за счет всех источников составляет :</t>
  </si>
  <si>
    <t>4. В Подпрограмме 3 «Комплексное благоустройство населенных пунктов» (далее – Подпрограмма 3) раздел «Объемы бюджетных ассигнований Подпрограммы» паспорта Подпрограммы 3 изложить в следующей редакции:</t>
  </si>
  <si>
    <t>общий объем финансирования Подпрограммы 3 за счет всех источников составляет :</t>
  </si>
  <si>
    <t>5. Приложение изложить в следующей редакции:</t>
  </si>
  <si>
    <t xml:space="preserve">Основные мероприятия по реализации муниципальной программы «Энергоэффективность, развитие энергетики и коммунального хозяйства, обеспечение жителей Новоавачинского сельского поселения коммунальными услугами и услугами по благоустройству территории на 2014-2018 годы»
</t>
  </si>
  <si>
    <t>№ п/п</t>
  </si>
  <si>
    <t>Наименование мероприятий Программы</t>
  </si>
  <si>
    <t xml:space="preserve">Срок исполнения мероприятий
Программы
</t>
  </si>
  <si>
    <t xml:space="preserve">Предельные объемы финансирования
  (тыс.руб.)
</t>
  </si>
  <si>
    <t>Всего</t>
  </si>
  <si>
    <t>В том числе по источникам финансирования</t>
  </si>
  <si>
    <t>Исполнители мероприятий Программы</t>
  </si>
  <si>
    <t>Краевой бюджет</t>
  </si>
  <si>
    <t>Местный бюджет</t>
  </si>
  <si>
    <t>Внебюджетные источники</t>
  </si>
  <si>
    <t>Федеральный бюджет</t>
  </si>
  <si>
    <t>Всего по Программе, в т.ч.:</t>
  </si>
  <si>
    <t>Всего:</t>
  </si>
  <si>
    <t>Подпрограмма 1. Энергосбережение и повышение энергетической эффективности</t>
  </si>
  <si>
    <t>Всего по Подпрограмме 1, в т.ч.:</t>
  </si>
  <si>
    <t>Проведение энергосберегающих мероприятий по результатам проведенных энергетических обследований в учреждениях согласно составленным энергетическим паспортам</t>
  </si>
  <si>
    <t>Капитальный ремонт, замена ветхих и аварийных сетей</t>
  </si>
  <si>
    <t>Администрация Новоавачинского сельского поселения</t>
  </si>
  <si>
    <t>Проведение технического учета и инвентаризации объектов топливно-энергетического и жилищно-коммунального комплексов</t>
  </si>
  <si>
    <t>Установка коллективных (общедомовых) приборов учета в многоквартирных домах, индивидуальных приборов учета для малоимущих граждан, узлов учета  тепловой энергии на источниках тепло-, водоснабжения на отпуск коммунальных ресурсов</t>
  </si>
  <si>
    <t xml:space="preserve">Реализация мероприятий в рамках заключенных концессионных соглашений, направленных на реализацию мероприятий Программы газификации Камчатского края </t>
  </si>
  <si>
    <t>Замена котлов № 3,4, и 5 марки «Гефест -0,6-95-ТР» на два котла «Квр-1,74» с экономайзерами в котельной № 1 в п.Нагорный Елизовского района</t>
  </si>
  <si>
    <t xml:space="preserve">Подпрограмма 2. Чистая вода </t>
  </si>
  <si>
    <t>Всего по Подпрограмме  2, в т.ч.:</t>
  </si>
  <si>
    <t>Проведение мероприятий, направленных на решение вопросов по улучшению работы систем водоснабжения и водоотведения (установка приборов учета, модернизация энергомеханического оборудования)</t>
  </si>
  <si>
    <t>Реконструкция и строительство систем водоснабжения</t>
  </si>
  <si>
    <t>Холодное водоснабжение в п.Красный Новоавачинского сельского поселения (в том числе проект планировки территории с проектом межевания, проектные работы и государственная экспертиза проектной документации)</t>
  </si>
  <si>
    <t>Реконструкция и строительство систем водоотведения</t>
  </si>
  <si>
    <t>Проведение кадастровых работ в отношении муниципальных объектов водоснабжения и водоотведения</t>
  </si>
  <si>
    <t>Подпрограмма  3. Комплексное благоустройство населенных пунктов</t>
  </si>
  <si>
    <t>Всего по Подпрограмме  3, в т.ч.:</t>
  </si>
  <si>
    <t>Капитальный ремонт и ремонт автомобильных дорог общего пользования в населенных пунктах (в том числе элементов улично-дорожной сети, включая тротуары и парковки)</t>
  </si>
  <si>
    <t>Капитальный ремонт и ремонт дворовых территорий многоквартирных домов и проездов к ним</t>
  </si>
  <si>
    <t>Ремонт и реконструкция элементов архитектуры ландшафта (лестниц, барьерных ограждений)</t>
  </si>
  <si>
    <t>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</t>
  </si>
  <si>
    <t>Ремонт и  реконструкция уличных сетей наружного освещения</t>
  </si>
  <si>
    <t>Обустройство мест массового отдыха населения, мест традиционного захоронения, ремонт (реконструкция) устройства ограждений объектов социальной сферы, парков, скверов</t>
  </si>
  <si>
    <t>Устройство, проектирование, восстановление детских и других придомовых площадок</t>
  </si>
  <si>
    <t>Обустройство сквера по ул.Совхозная в п.Нагорный</t>
  </si>
  <si>
    <t>2,2,1</t>
  </si>
  <si>
    <t xml:space="preserve">Новоавачинского сельского поселения </t>
  </si>
  <si>
    <t xml:space="preserve">Приложение к приложению 2 </t>
  </si>
  <si>
    <t xml:space="preserve"> «Объемы бюджетных ассигнований Программы» 
  </t>
  </si>
  <si>
    <t>Подпрограмма 1 «Энергосбережение и повышение энергетической эффективности»</t>
  </si>
  <si>
    <t xml:space="preserve"> Подпрограмма 2 «Чистая вода» </t>
  </si>
  <si>
    <t xml:space="preserve"> Подпрограмма 3 «Комплексное благоустройство населенных пунктов» </t>
  </si>
  <si>
    <t>Приложение 3</t>
  </si>
  <si>
    <t>от 27 декабря 2013 год № 236</t>
  </si>
  <si>
    <t xml:space="preserve">Новоавачинского  сельского поселения </t>
  </si>
  <si>
    <t>Приложение  4</t>
  </si>
  <si>
    <t>Приложение к приложению 2</t>
  </si>
  <si>
    <t xml:space="preserve">от 17 декабря 2018 год № 232        </t>
  </si>
  <si>
    <t xml:space="preserve">                                    от 17 декабря 2018 год № 232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</si>
</sst>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wrapText="1"/>
    </xf>
    <xf numFmtId="164" fontId="1" fillId="0" borderId="15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65" fontId="1" fillId="0" borderId="31" xfId="0" applyNumberFormat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wrapText="1"/>
    </xf>
    <xf numFmtId="1" fontId="1" fillId="0" borderId="15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164" fontId="2" fillId="0" borderId="35" xfId="0" applyNumberFormat="1" applyFont="1" applyBorder="1" applyAlignment="1">
      <alignment horizontal="center" wrapText="1"/>
    </xf>
    <xf numFmtId="164" fontId="2" fillId="0" borderId="27" xfId="0" applyNumberFormat="1" applyFont="1" applyBorder="1" applyAlignment="1">
      <alignment horizontal="center" wrapText="1"/>
    </xf>
    <xf numFmtId="164" fontId="2" fillId="0" borderId="36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3"/>
  <sheetViews>
    <sheetView workbookViewId="0">
      <selection activeCell="F4" sqref="F4:K4"/>
    </sheetView>
  </sheetViews>
  <sheetFormatPr defaultRowHeight="15" x14ac:dyDescent="0.25"/>
  <cols>
    <col min="1" max="2" width="9.140625" customWidth="1"/>
    <col min="3" max="3" width="4.28515625" customWidth="1"/>
    <col min="4" max="4" width="0.5703125" hidden="1" customWidth="1"/>
    <col min="7" max="7" width="9.28515625" customWidth="1"/>
    <col min="13" max="13" width="13.140625" customWidth="1"/>
    <col min="15" max="15" width="21.7109375" customWidth="1"/>
  </cols>
  <sheetData>
    <row r="1" spans="1:11" ht="18.75" x14ac:dyDescent="0.25">
      <c r="F1" s="55" t="s">
        <v>74</v>
      </c>
      <c r="G1" s="55"/>
      <c r="H1" s="55"/>
      <c r="I1" s="55"/>
      <c r="J1" s="55"/>
      <c r="K1" s="55"/>
    </row>
    <row r="2" spans="1:11" ht="18.75" x14ac:dyDescent="0.25">
      <c r="F2" s="55" t="s">
        <v>2</v>
      </c>
      <c r="G2" s="55"/>
      <c r="H2" s="55"/>
      <c r="I2" s="55"/>
      <c r="J2" s="55"/>
      <c r="K2" s="55"/>
    </row>
    <row r="3" spans="1:11" ht="18.75" x14ac:dyDescent="0.25">
      <c r="F3" s="55" t="s">
        <v>68</v>
      </c>
      <c r="G3" s="55"/>
      <c r="H3" s="55"/>
      <c r="I3" s="55"/>
      <c r="J3" s="55"/>
      <c r="K3" s="55"/>
    </row>
    <row r="4" spans="1:11" ht="18.75" x14ac:dyDescent="0.25">
      <c r="F4" s="55" t="s">
        <v>80</v>
      </c>
      <c r="G4" s="55"/>
      <c r="H4" s="55"/>
      <c r="I4" s="55"/>
      <c r="J4" s="55"/>
      <c r="K4" s="55"/>
    </row>
    <row r="6" spans="1:11" ht="15" customHeight="1" x14ac:dyDescent="0.3">
      <c r="A6" s="1"/>
      <c r="B6" s="1"/>
      <c r="C6" s="1"/>
      <c r="D6" s="1"/>
      <c r="E6" s="1"/>
      <c r="F6" s="55" t="s">
        <v>69</v>
      </c>
      <c r="G6" s="55"/>
      <c r="H6" s="55"/>
      <c r="I6" s="55"/>
      <c r="J6" s="55"/>
      <c r="K6" s="55"/>
    </row>
    <row r="7" spans="1:11" ht="15" customHeight="1" x14ac:dyDescent="0.3">
      <c r="A7" s="1"/>
      <c r="B7" s="1"/>
      <c r="C7" s="1"/>
      <c r="D7" s="1"/>
      <c r="E7" s="1"/>
      <c r="F7" s="55" t="s">
        <v>2</v>
      </c>
      <c r="G7" s="55"/>
      <c r="H7" s="55"/>
      <c r="I7" s="55"/>
      <c r="J7" s="55"/>
      <c r="K7" s="55"/>
    </row>
    <row r="8" spans="1:11" ht="15" customHeight="1" x14ac:dyDescent="0.3">
      <c r="A8" s="1"/>
      <c r="B8" s="1"/>
      <c r="C8" s="1"/>
      <c r="D8" s="1"/>
      <c r="E8" s="1"/>
      <c r="F8" s="55" t="s">
        <v>68</v>
      </c>
      <c r="G8" s="55"/>
      <c r="H8" s="55"/>
      <c r="I8" s="55"/>
      <c r="J8" s="55"/>
      <c r="K8" s="55"/>
    </row>
    <row r="9" spans="1:11" ht="15" customHeight="1" x14ac:dyDescent="0.3">
      <c r="A9" s="1"/>
      <c r="B9" s="1"/>
      <c r="C9" s="1"/>
      <c r="D9" s="1"/>
      <c r="E9" s="1"/>
      <c r="F9" s="55" t="s">
        <v>75</v>
      </c>
      <c r="G9" s="55"/>
      <c r="H9" s="55"/>
      <c r="I9" s="55"/>
      <c r="J9" s="55"/>
      <c r="K9" s="55"/>
    </row>
    <row r="10" spans="1:11" ht="15" customHeigh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2"/>
    </row>
    <row r="11" spans="1:11" ht="36" customHeight="1" thickBot="1" x14ac:dyDescent="0.35">
      <c r="A11" s="49" t="s">
        <v>70</v>
      </c>
      <c r="B11" s="50"/>
      <c r="C11" s="50"/>
      <c r="D11" s="50"/>
      <c r="E11" s="50"/>
      <c r="F11" s="50"/>
      <c r="G11" s="50"/>
      <c r="H11" s="50"/>
      <c r="I11" s="50"/>
      <c r="J11" s="50"/>
      <c r="K11" s="51"/>
    </row>
    <row r="12" spans="1:11" ht="42.75" customHeight="1" x14ac:dyDescent="0.3">
      <c r="A12" s="37" t="s">
        <v>14</v>
      </c>
      <c r="B12" s="38"/>
      <c r="C12" s="38"/>
      <c r="D12" s="38"/>
      <c r="E12" s="46" t="s">
        <v>6</v>
      </c>
      <c r="F12" s="47"/>
      <c r="G12" s="47"/>
      <c r="H12" s="47"/>
      <c r="I12" s="47"/>
      <c r="J12" s="47"/>
      <c r="K12" s="48"/>
    </row>
    <row r="13" spans="1:11" ht="18.75" x14ac:dyDescent="0.3">
      <c r="A13" s="40"/>
      <c r="B13" s="41"/>
      <c r="C13" s="41"/>
      <c r="D13" s="41"/>
      <c r="E13" s="29" t="s">
        <v>7</v>
      </c>
      <c r="F13" s="30"/>
      <c r="G13" s="30"/>
      <c r="H13" s="31">
        <f>H15+H16+H17+H18+H19</f>
        <v>75961.5141</v>
      </c>
      <c r="I13" s="31"/>
      <c r="J13" s="31"/>
      <c r="K13" s="32"/>
    </row>
    <row r="14" spans="1:11" ht="18.75" x14ac:dyDescent="0.3">
      <c r="A14" s="40"/>
      <c r="B14" s="41"/>
      <c r="C14" s="41"/>
      <c r="D14" s="41"/>
      <c r="E14" s="29" t="s">
        <v>8</v>
      </c>
      <c r="F14" s="30"/>
      <c r="G14" s="30"/>
      <c r="H14" s="30"/>
      <c r="I14" s="30"/>
      <c r="J14" s="30"/>
      <c r="K14" s="33"/>
    </row>
    <row r="15" spans="1:11" ht="18.75" x14ac:dyDescent="0.3">
      <c r="A15" s="40"/>
      <c r="B15" s="41"/>
      <c r="C15" s="41"/>
      <c r="D15" s="41"/>
      <c r="E15" s="17" t="s">
        <v>9</v>
      </c>
      <c r="F15" s="18"/>
      <c r="G15" s="18"/>
      <c r="H15" s="19">
        <f>H24+H32+H40</f>
        <v>12010.298710000001</v>
      </c>
      <c r="I15" s="19"/>
      <c r="J15" s="19"/>
      <c r="K15" s="20"/>
    </row>
    <row r="16" spans="1:11" ht="18.75" x14ac:dyDescent="0.3">
      <c r="A16" s="40"/>
      <c r="B16" s="41"/>
      <c r="C16" s="41"/>
      <c r="D16" s="41"/>
      <c r="E16" s="17" t="s">
        <v>10</v>
      </c>
      <c r="F16" s="18"/>
      <c r="G16" s="18"/>
      <c r="H16" s="19">
        <f t="shared" ref="H16:H19" si="0">H25+H33+H41</f>
        <v>13414.255990000001</v>
      </c>
      <c r="I16" s="19"/>
      <c r="J16" s="19"/>
      <c r="K16" s="20"/>
    </row>
    <row r="17" spans="1:11" ht="18.75" x14ac:dyDescent="0.3">
      <c r="A17" s="40"/>
      <c r="B17" s="41"/>
      <c r="C17" s="41"/>
      <c r="D17" s="41"/>
      <c r="E17" s="17" t="s">
        <v>11</v>
      </c>
      <c r="F17" s="18"/>
      <c r="G17" s="18"/>
      <c r="H17" s="19">
        <f t="shared" si="0"/>
        <v>6299.1</v>
      </c>
      <c r="I17" s="19"/>
      <c r="J17" s="19"/>
      <c r="K17" s="20"/>
    </row>
    <row r="18" spans="1:11" ht="18.75" x14ac:dyDescent="0.3">
      <c r="A18" s="40"/>
      <c r="B18" s="41"/>
      <c r="C18" s="41"/>
      <c r="D18" s="41"/>
      <c r="E18" s="17" t="s">
        <v>12</v>
      </c>
      <c r="F18" s="18"/>
      <c r="G18" s="18"/>
      <c r="H18" s="19">
        <f t="shared" si="0"/>
        <v>8135.3649999999998</v>
      </c>
      <c r="I18" s="19"/>
      <c r="J18" s="19"/>
      <c r="K18" s="20"/>
    </row>
    <row r="19" spans="1:11" ht="18.75" x14ac:dyDescent="0.3">
      <c r="A19" s="40"/>
      <c r="B19" s="41"/>
      <c r="C19" s="41"/>
      <c r="D19" s="41"/>
      <c r="E19" s="17" t="s">
        <v>13</v>
      </c>
      <c r="F19" s="18"/>
      <c r="G19" s="18"/>
      <c r="H19" s="19">
        <f t="shared" si="0"/>
        <v>36102.494400000003</v>
      </c>
      <c r="I19" s="19"/>
      <c r="J19" s="19"/>
      <c r="K19" s="20"/>
    </row>
    <row r="20" spans="1:11" ht="18.75" x14ac:dyDescent="0.3">
      <c r="A20" s="40"/>
      <c r="B20" s="41"/>
      <c r="C20" s="41"/>
      <c r="D20" s="41"/>
      <c r="E20" s="26" t="s">
        <v>0</v>
      </c>
      <c r="F20" s="27"/>
      <c r="G20" s="27"/>
      <c r="H20" s="27"/>
      <c r="I20" s="27"/>
      <c r="J20" s="27"/>
      <c r="K20" s="28"/>
    </row>
    <row r="21" spans="1:11" ht="18.75" x14ac:dyDescent="0.3">
      <c r="A21" s="40"/>
      <c r="B21" s="41"/>
      <c r="C21" s="41"/>
      <c r="D21" s="41"/>
      <c r="E21" s="26" t="s">
        <v>18</v>
      </c>
      <c r="F21" s="27"/>
      <c r="G21" s="27"/>
      <c r="H21" s="27"/>
      <c r="I21" s="27"/>
      <c r="J21" s="27"/>
      <c r="K21" s="28"/>
    </row>
    <row r="22" spans="1:11" ht="18.75" x14ac:dyDescent="0.3">
      <c r="A22" s="40"/>
      <c r="B22" s="41"/>
      <c r="C22" s="41"/>
      <c r="D22" s="41"/>
      <c r="E22" s="29" t="s">
        <v>7</v>
      </c>
      <c r="F22" s="30"/>
      <c r="G22" s="30"/>
      <c r="H22" s="31">
        <f>H24+H25+H26+H27+H28</f>
        <v>68462.821209999995</v>
      </c>
      <c r="I22" s="31"/>
      <c r="J22" s="31"/>
      <c r="K22" s="32"/>
    </row>
    <row r="23" spans="1:11" ht="18.75" x14ac:dyDescent="0.3">
      <c r="A23" s="40"/>
      <c r="B23" s="41"/>
      <c r="C23" s="41"/>
      <c r="D23" s="41"/>
      <c r="E23" s="29" t="s">
        <v>8</v>
      </c>
      <c r="F23" s="30"/>
      <c r="G23" s="30"/>
      <c r="H23" s="30"/>
      <c r="I23" s="30"/>
      <c r="J23" s="30"/>
      <c r="K23" s="33"/>
    </row>
    <row r="24" spans="1:11" ht="18.75" x14ac:dyDescent="0.3">
      <c r="A24" s="40"/>
      <c r="B24" s="41"/>
      <c r="C24" s="41"/>
      <c r="D24" s="41"/>
      <c r="E24" s="17" t="s">
        <v>9</v>
      </c>
      <c r="F24" s="18"/>
      <c r="G24" s="18"/>
      <c r="H24" s="19">
        <f>H58+H92+H118</f>
        <v>8930.2412100000001</v>
      </c>
      <c r="I24" s="19"/>
      <c r="J24" s="19"/>
      <c r="K24" s="20"/>
    </row>
    <row r="25" spans="1:11" ht="18.75" x14ac:dyDescent="0.3">
      <c r="A25" s="40"/>
      <c r="B25" s="41"/>
      <c r="C25" s="41"/>
      <c r="D25" s="41"/>
      <c r="E25" s="17" t="s">
        <v>10</v>
      </c>
      <c r="F25" s="18"/>
      <c r="G25" s="18"/>
      <c r="H25" s="19">
        <f t="shared" ref="H25:H28" si="1">H59+H93+H119</f>
        <v>12978.78</v>
      </c>
      <c r="I25" s="19"/>
      <c r="J25" s="19"/>
      <c r="K25" s="20"/>
    </row>
    <row r="26" spans="1:11" ht="18.75" x14ac:dyDescent="0.3">
      <c r="A26" s="40"/>
      <c r="B26" s="41"/>
      <c r="C26" s="41"/>
      <c r="D26" s="41"/>
      <c r="E26" s="17" t="s">
        <v>11</v>
      </c>
      <c r="F26" s="18"/>
      <c r="G26" s="18"/>
      <c r="H26" s="19">
        <f t="shared" si="1"/>
        <v>4727.3</v>
      </c>
      <c r="I26" s="19"/>
      <c r="J26" s="19"/>
      <c r="K26" s="20"/>
    </row>
    <row r="27" spans="1:11" ht="18.75" x14ac:dyDescent="0.3">
      <c r="A27" s="40"/>
      <c r="B27" s="41"/>
      <c r="C27" s="41"/>
      <c r="D27" s="41"/>
      <c r="E27" s="17" t="s">
        <v>12</v>
      </c>
      <c r="F27" s="18"/>
      <c r="G27" s="18"/>
      <c r="H27" s="19">
        <f t="shared" si="1"/>
        <v>6775.24</v>
      </c>
      <c r="I27" s="19"/>
      <c r="J27" s="19"/>
      <c r="K27" s="20"/>
    </row>
    <row r="28" spans="1:11" ht="18.75" x14ac:dyDescent="0.3">
      <c r="A28" s="40"/>
      <c r="B28" s="41"/>
      <c r="C28" s="41"/>
      <c r="D28" s="41"/>
      <c r="E28" s="17" t="s">
        <v>13</v>
      </c>
      <c r="F28" s="18"/>
      <c r="G28" s="18"/>
      <c r="H28" s="19">
        <f t="shared" si="1"/>
        <v>35051.26</v>
      </c>
      <c r="I28" s="19"/>
      <c r="J28" s="19"/>
      <c r="K28" s="20"/>
    </row>
    <row r="29" spans="1:11" ht="18.75" x14ac:dyDescent="0.3">
      <c r="A29" s="40"/>
      <c r="B29" s="41"/>
      <c r="C29" s="41"/>
      <c r="D29" s="41"/>
      <c r="E29" s="26" t="s">
        <v>17</v>
      </c>
      <c r="F29" s="27"/>
      <c r="G29" s="27"/>
      <c r="H29" s="27"/>
      <c r="I29" s="27"/>
      <c r="J29" s="27"/>
      <c r="K29" s="28"/>
    </row>
    <row r="30" spans="1:11" ht="18.75" x14ac:dyDescent="0.3">
      <c r="A30" s="40"/>
      <c r="B30" s="41"/>
      <c r="C30" s="41"/>
      <c r="D30" s="41"/>
      <c r="E30" s="29" t="s">
        <v>7</v>
      </c>
      <c r="F30" s="30"/>
      <c r="G30" s="30"/>
      <c r="H30" s="31">
        <f>H32+H33+H34+H35+H36</f>
        <v>7172.7928900000006</v>
      </c>
      <c r="I30" s="31"/>
      <c r="J30" s="31"/>
      <c r="K30" s="32"/>
    </row>
    <row r="31" spans="1:11" ht="18.75" x14ac:dyDescent="0.3">
      <c r="A31" s="40"/>
      <c r="B31" s="41"/>
      <c r="C31" s="41"/>
      <c r="D31" s="41"/>
      <c r="E31" s="29" t="s">
        <v>8</v>
      </c>
      <c r="F31" s="30"/>
      <c r="G31" s="30"/>
      <c r="H31" s="30"/>
      <c r="I31" s="30"/>
      <c r="J31" s="30"/>
      <c r="K31" s="33"/>
    </row>
    <row r="32" spans="1:11" ht="18.75" x14ac:dyDescent="0.3">
      <c r="A32" s="40"/>
      <c r="B32" s="41"/>
      <c r="C32" s="41"/>
      <c r="D32" s="41"/>
      <c r="E32" s="17" t="s">
        <v>9</v>
      </c>
      <c r="F32" s="18"/>
      <c r="G32" s="18"/>
      <c r="H32" s="19">
        <f>H66+H100+H126</f>
        <v>2754.1575000000003</v>
      </c>
      <c r="I32" s="19"/>
      <c r="J32" s="19"/>
      <c r="K32" s="20"/>
    </row>
    <row r="33" spans="1:11" ht="18.75" x14ac:dyDescent="0.3">
      <c r="A33" s="40"/>
      <c r="B33" s="41"/>
      <c r="C33" s="41"/>
      <c r="D33" s="41"/>
      <c r="E33" s="17" t="s">
        <v>10</v>
      </c>
      <c r="F33" s="18"/>
      <c r="G33" s="18"/>
      <c r="H33" s="19">
        <f t="shared" ref="H33:H36" si="2">H67+H101+H127</f>
        <v>435.47599000000002</v>
      </c>
      <c r="I33" s="19"/>
      <c r="J33" s="19"/>
      <c r="K33" s="20"/>
    </row>
    <row r="34" spans="1:11" ht="18.75" x14ac:dyDescent="0.3">
      <c r="A34" s="40"/>
      <c r="B34" s="41"/>
      <c r="C34" s="41"/>
      <c r="D34" s="41"/>
      <c r="E34" s="17" t="s">
        <v>11</v>
      </c>
      <c r="F34" s="18"/>
      <c r="G34" s="18"/>
      <c r="H34" s="19">
        <f t="shared" si="2"/>
        <v>1571.8</v>
      </c>
      <c r="I34" s="19"/>
      <c r="J34" s="19"/>
      <c r="K34" s="20"/>
    </row>
    <row r="35" spans="1:11" ht="18.75" x14ac:dyDescent="0.3">
      <c r="A35" s="40"/>
      <c r="B35" s="41"/>
      <c r="C35" s="41"/>
      <c r="D35" s="41"/>
      <c r="E35" s="17" t="s">
        <v>12</v>
      </c>
      <c r="F35" s="18"/>
      <c r="G35" s="18"/>
      <c r="H35" s="19">
        <f t="shared" si="2"/>
        <v>1360.125</v>
      </c>
      <c r="I35" s="19"/>
      <c r="J35" s="19"/>
      <c r="K35" s="20"/>
    </row>
    <row r="36" spans="1:11" ht="18.75" x14ac:dyDescent="0.3">
      <c r="A36" s="40"/>
      <c r="B36" s="41"/>
      <c r="C36" s="41"/>
      <c r="D36" s="41"/>
      <c r="E36" s="17" t="s">
        <v>13</v>
      </c>
      <c r="F36" s="18"/>
      <c r="G36" s="18"/>
      <c r="H36" s="19">
        <f t="shared" si="2"/>
        <v>1051.2344000000001</v>
      </c>
      <c r="I36" s="19"/>
      <c r="J36" s="19"/>
      <c r="K36" s="20"/>
    </row>
    <row r="37" spans="1:11" ht="18.75" x14ac:dyDescent="0.3">
      <c r="A37" s="40"/>
      <c r="B37" s="41"/>
      <c r="C37" s="41"/>
      <c r="D37" s="41"/>
      <c r="E37" s="26" t="s">
        <v>16</v>
      </c>
      <c r="F37" s="27"/>
      <c r="G37" s="27"/>
      <c r="H37" s="27"/>
      <c r="I37" s="27"/>
      <c r="J37" s="27"/>
      <c r="K37" s="28"/>
    </row>
    <row r="38" spans="1:11" ht="18.75" x14ac:dyDescent="0.3">
      <c r="A38" s="40"/>
      <c r="B38" s="41"/>
      <c r="C38" s="41"/>
      <c r="D38" s="41"/>
      <c r="E38" s="29" t="s">
        <v>7</v>
      </c>
      <c r="F38" s="30"/>
      <c r="G38" s="30"/>
      <c r="H38" s="31">
        <f>H40+H41+H42+H43+H44</f>
        <v>325.89999999999998</v>
      </c>
      <c r="I38" s="31"/>
      <c r="J38" s="31"/>
      <c r="K38" s="32"/>
    </row>
    <row r="39" spans="1:11" ht="18.75" x14ac:dyDescent="0.3">
      <c r="A39" s="40"/>
      <c r="B39" s="41"/>
      <c r="C39" s="41"/>
      <c r="D39" s="41"/>
      <c r="E39" s="29" t="s">
        <v>8</v>
      </c>
      <c r="F39" s="30"/>
      <c r="G39" s="30"/>
      <c r="H39" s="30"/>
      <c r="I39" s="30"/>
      <c r="J39" s="30"/>
      <c r="K39" s="33"/>
    </row>
    <row r="40" spans="1:11" ht="18.75" x14ac:dyDescent="0.3">
      <c r="A40" s="40"/>
      <c r="B40" s="41"/>
      <c r="C40" s="41"/>
      <c r="D40" s="41"/>
      <c r="E40" s="17" t="s">
        <v>9</v>
      </c>
      <c r="F40" s="18"/>
      <c r="G40" s="18"/>
      <c r="H40" s="19">
        <f>H74</f>
        <v>325.89999999999998</v>
      </c>
      <c r="I40" s="19"/>
      <c r="J40" s="19"/>
      <c r="K40" s="20"/>
    </row>
    <row r="41" spans="1:11" ht="18.75" x14ac:dyDescent="0.3">
      <c r="A41" s="40"/>
      <c r="B41" s="41"/>
      <c r="C41" s="41"/>
      <c r="D41" s="41"/>
      <c r="E41" s="17" t="s">
        <v>10</v>
      </c>
      <c r="F41" s="18"/>
      <c r="G41" s="18"/>
      <c r="H41" s="19">
        <f t="shared" ref="H41:H44" si="3">H79</f>
        <v>0</v>
      </c>
      <c r="I41" s="19"/>
      <c r="J41" s="19"/>
      <c r="K41" s="20"/>
    </row>
    <row r="42" spans="1:11" ht="18.75" x14ac:dyDescent="0.3">
      <c r="A42" s="40"/>
      <c r="B42" s="41"/>
      <c r="C42" s="41"/>
      <c r="D42" s="41"/>
      <c r="E42" s="17" t="s">
        <v>11</v>
      </c>
      <c r="F42" s="18"/>
      <c r="G42" s="18"/>
      <c r="H42" s="19">
        <f t="shared" si="3"/>
        <v>0</v>
      </c>
      <c r="I42" s="19"/>
      <c r="J42" s="19"/>
      <c r="K42" s="20"/>
    </row>
    <row r="43" spans="1:11" ht="18.75" x14ac:dyDescent="0.3">
      <c r="A43" s="40"/>
      <c r="B43" s="41"/>
      <c r="C43" s="41"/>
      <c r="D43" s="41"/>
      <c r="E43" s="17" t="s">
        <v>12</v>
      </c>
      <c r="F43" s="18"/>
      <c r="G43" s="18"/>
      <c r="H43" s="19">
        <v>0</v>
      </c>
      <c r="I43" s="19"/>
      <c r="J43" s="19"/>
      <c r="K43" s="20"/>
    </row>
    <row r="44" spans="1:11" ht="19.5" thickBot="1" x14ac:dyDescent="0.35">
      <c r="A44" s="43"/>
      <c r="B44" s="44"/>
      <c r="C44" s="44"/>
      <c r="D44" s="44"/>
      <c r="E44" s="21" t="s">
        <v>13</v>
      </c>
      <c r="F44" s="22"/>
      <c r="G44" s="22"/>
      <c r="H44" s="19">
        <f t="shared" si="3"/>
        <v>0</v>
      </c>
      <c r="I44" s="19"/>
      <c r="J44" s="19"/>
      <c r="K44" s="20"/>
    </row>
    <row r="45" spans="1:11" ht="48" customHeight="1" thickBot="1" x14ac:dyDescent="0.3">
      <c r="A45" s="52" t="s">
        <v>71</v>
      </c>
      <c r="B45" s="53"/>
      <c r="C45" s="53"/>
      <c r="D45" s="53"/>
      <c r="E45" s="53"/>
      <c r="F45" s="53"/>
      <c r="G45" s="53"/>
      <c r="H45" s="53"/>
      <c r="I45" s="53"/>
      <c r="J45" s="53"/>
      <c r="K45" s="54"/>
    </row>
    <row r="46" spans="1:11" ht="34.5" customHeight="1" x14ac:dyDescent="0.3">
      <c r="A46" s="37" t="s">
        <v>20</v>
      </c>
      <c r="B46" s="38"/>
      <c r="C46" s="38"/>
      <c r="D46" s="38"/>
      <c r="E46" s="46" t="s">
        <v>22</v>
      </c>
      <c r="F46" s="47"/>
      <c r="G46" s="47"/>
      <c r="H46" s="47"/>
      <c r="I46" s="47"/>
      <c r="J46" s="47"/>
      <c r="K46" s="48"/>
    </row>
    <row r="47" spans="1:11" ht="18.75" x14ac:dyDescent="0.3">
      <c r="A47" s="40"/>
      <c r="B47" s="41"/>
      <c r="C47" s="41"/>
      <c r="D47" s="41"/>
      <c r="E47" s="29" t="s">
        <v>7</v>
      </c>
      <c r="F47" s="30"/>
      <c r="G47" s="30"/>
      <c r="H47" s="31">
        <f>H49+H50+H51+H52+H53</f>
        <v>54179.892210000005</v>
      </c>
      <c r="I47" s="31"/>
      <c r="J47" s="31"/>
      <c r="K47" s="32"/>
    </row>
    <row r="48" spans="1:11" ht="18.75" x14ac:dyDescent="0.3">
      <c r="A48" s="40"/>
      <c r="B48" s="41"/>
      <c r="C48" s="41"/>
      <c r="D48" s="41"/>
      <c r="E48" s="29" t="s">
        <v>8</v>
      </c>
      <c r="F48" s="30"/>
      <c r="G48" s="30"/>
      <c r="H48" s="30"/>
      <c r="I48" s="30"/>
      <c r="J48" s="30"/>
      <c r="K48" s="33"/>
    </row>
    <row r="49" spans="1:11" ht="18.75" x14ac:dyDescent="0.3">
      <c r="A49" s="40"/>
      <c r="B49" s="41"/>
      <c r="C49" s="41"/>
      <c r="D49" s="41"/>
      <c r="E49" s="17" t="s">
        <v>9</v>
      </c>
      <c r="F49" s="18"/>
      <c r="G49" s="18"/>
      <c r="H49" s="19">
        <f>H58+H66+H74</f>
        <v>3438.9960000000001</v>
      </c>
      <c r="I49" s="19"/>
      <c r="J49" s="19"/>
      <c r="K49" s="20"/>
    </row>
    <row r="50" spans="1:11" ht="18.75" x14ac:dyDescent="0.3">
      <c r="A50" s="40"/>
      <c r="B50" s="41"/>
      <c r="C50" s="41"/>
      <c r="D50" s="41"/>
      <c r="E50" s="17" t="s">
        <v>10</v>
      </c>
      <c r="F50" s="18"/>
      <c r="G50" s="18"/>
      <c r="H50" s="19">
        <f t="shared" ref="H50:H53" si="4">H59+H67+H75</f>
        <v>7668.0368100000005</v>
      </c>
      <c r="I50" s="19"/>
      <c r="J50" s="19"/>
      <c r="K50" s="20"/>
    </row>
    <row r="51" spans="1:11" ht="18.75" x14ac:dyDescent="0.3">
      <c r="A51" s="40"/>
      <c r="B51" s="41"/>
      <c r="C51" s="41"/>
      <c r="D51" s="41"/>
      <c r="E51" s="17" t="s">
        <v>11</v>
      </c>
      <c r="F51" s="18"/>
      <c r="G51" s="18"/>
      <c r="H51" s="19">
        <f t="shared" si="4"/>
        <v>506</v>
      </c>
      <c r="I51" s="19"/>
      <c r="J51" s="19"/>
      <c r="K51" s="20"/>
    </row>
    <row r="52" spans="1:11" ht="18.75" x14ac:dyDescent="0.3">
      <c r="A52" s="40"/>
      <c r="B52" s="41"/>
      <c r="C52" s="41"/>
      <c r="D52" s="41"/>
      <c r="E52" s="17" t="s">
        <v>12</v>
      </c>
      <c r="F52" s="18"/>
      <c r="G52" s="18"/>
      <c r="H52" s="19">
        <f t="shared" si="4"/>
        <v>6814.3649999999998</v>
      </c>
      <c r="I52" s="19"/>
      <c r="J52" s="19"/>
      <c r="K52" s="20"/>
    </row>
    <row r="53" spans="1:11" ht="18.75" x14ac:dyDescent="0.3">
      <c r="A53" s="40"/>
      <c r="B53" s="41"/>
      <c r="C53" s="41"/>
      <c r="D53" s="41"/>
      <c r="E53" s="17" t="s">
        <v>13</v>
      </c>
      <c r="F53" s="18"/>
      <c r="G53" s="18"/>
      <c r="H53" s="19">
        <f t="shared" si="4"/>
        <v>35752.494400000003</v>
      </c>
      <c r="I53" s="19"/>
      <c r="J53" s="19"/>
      <c r="K53" s="20"/>
    </row>
    <row r="54" spans="1:11" ht="18.75" x14ac:dyDescent="0.3">
      <c r="A54" s="40"/>
      <c r="B54" s="41"/>
      <c r="C54" s="41"/>
      <c r="D54" s="41"/>
      <c r="E54" s="26" t="s">
        <v>0</v>
      </c>
      <c r="F54" s="27"/>
      <c r="G54" s="27"/>
      <c r="H54" s="27"/>
      <c r="I54" s="27"/>
      <c r="J54" s="27"/>
      <c r="K54" s="28"/>
    </row>
    <row r="55" spans="1:11" ht="18.75" x14ac:dyDescent="0.3">
      <c r="A55" s="40"/>
      <c r="B55" s="41"/>
      <c r="C55" s="41"/>
      <c r="D55" s="41"/>
      <c r="E55" s="26" t="s">
        <v>18</v>
      </c>
      <c r="F55" s="27"/>
      <c r="G55" s="27"/>
      <c r="H55" s="27"/>
      <c r="I55" s="27"/>
      <c r="J55" s="27"/>
      <c r="K55" s="28"/>
    </row>
    <row r="56" spans="1:11" ht="18.75" x14ac:dyDescent="0.3">
      <c r="A56" s="40"/>
      <c r="B56" s="41"/>
      <c r="C56" s="41"/>
      <c r="D56" s="41"/>
      <c r="E56" s="29" t="s">
        <v>7</v>
      </c>
      <c r="F56" s="30"/>
      <c r="G56" s="30"/>
      <c r="H56" s="31">
        <f>H58+H59+H60+H61+H62</f>
        <v>52660.116000000002</v>
      </c>
      <c r="I56" s="31"/>
      <c r="J56" s="31"/>
      <c r="K56" s="32"/>
    </row>
    <row r="57" spans="1:11" ht="18.75" x14ac:dyDescent="0.3">
      <c r="A57" s="40"/>
      <c r="B57" s="41"/>
      <c r="C57" s="41"/>
      <c r="D57" s="41"/>
      <c r="E57" s="29" t="s">
        <v>8</v>
      </c>
      <c r="F57" s="30"/>
      <c r="G57" s="30"/>
      <c r="H57" s="30"/>
      <c r="I57" s="30"/>
      <c r="J57" s="30"/>
      <c r="K57" s="33"/>
    </row>
    <row r="58" spans="1:11" ht="18.75" x14ac:dyDescent="0.3">
      <c r="A58" s="40"/>
      <c r="B58" s="41"/>
      <c r="C58" s="41"/>
      <c r="D58" s="41"/>
      <c r="E58" s="17" t="s">
        <v>9</v>
      </c>
      <c r="F58" s="18"/>
      <c r="G58" s="18"/>
      <c r="H58" s="19">
        <v>2948.4360000000001</v>
      </c>
      <c r="I58" s="19"/>
      <c r="J58" s="19"/>
      <c r="K58" s="20"/>
    </row>
    <row r="59" spans="1:11" ht="18.75" x14ac:dyDescent="0.3">
      <c r="A59" s="40"/>
      <c r="B59" s="41"/>
      <c r="C59" s="41"/>
      <c r="D59" s="41"/>
      <c r="E59" s="17" t="s">
        <v>10</v>
      </c>
      <c r="F59" s="18"/>
      <c r="G59" s="18"/>
      <c r="H59" s="19">
        <v>7393.18</v>
      </c>
      <c r="I59" s="19"/>
      <c r="J59" s="19"/>
      <c r="K59" s="20"/>
    </row>
    <row r="60" spans="1:11" ht="18.75" x14ac:dyDescent="0.3">
      <c r="A60" s="40"/>
      <c r="B60" s="41"/>
      <c r="C60" s="41"/>
      <c r="D60" s="41"/>
      <c r="E60" s="17" t="s">
        <v>11</v>
      </c>
      <c r="F60" s="18"/>
      <c r="G60" s="18"/>
      <c r="H60" s="19">
        <v>492</v>
      </c>
      <c r="I60" s="19"/>
      <c r="J60" s="19"/>
      <c r="K60" s="20"/>
    </row>
    <row r="61" spans="1:11" ht="18.75" x14ac:dyDescent="0.3">
      <c r="A61" s="40"/>
      <c r="B61" s="41"/>
      <c r="C61" s="41"/>
      <c r="D61" s="41"/>
      <c r="E61" s="17" t="s">
        <v>12</v>
      </c>
      <c r="F61" s="18"/>
      <c r="G61" s="18"/>
      <c r="H61" s="19">
        <v>6775.24</v>
      </c>
      <c r="I61" s="19"/>
      <c r="J61" s="19"/>
      <c r="K61" s="20"/>
    </row>
    <row r="62" spans="1:11" ht="18.75" x14ac:dyDescent="0.3">
      <c r="A62" s="40"/>
      <c r="B62" s="41"/>
      <c r="C62" s="41"/>
      <c r="D62" s="41"/>
      <c r="E62" s="17" t="s">
        <v>13</v>
      </c>
      <c r="F62" s="18"/>
      <c r="G62" s="18"/>
      <c r="H62" s="19">
        <v>35051.26</v>
      </c>
      <c r="I62" s="19"/>
      <c r="J62" s="19"/>
      <c r="K62" s="20"/>
    </row>
    <row r="63" spans="1:11" ht="18.75" x14ac:dyDescent="0.3">
      <c r="A63" s="40"/>
      <c r="B63" s="41"/>
      <c r="C63" s="41"/>
      <c r="D63" s="41"/>
      <c r="E63" s="26" t="s">
        <v>17</v>
      </c>
      <c r="F63" s="27"/>
      <c r="G63" s="27"/>
      <c r="H63" s="27"/>
      <c r="I63" s="27"/>
      <c r="J63" s="27"/>
      <c r="K63" s="28"/>
    </row>
    <row r="64" spans="1:11" ht="18.75" x14ac:dyDescent="0.3">
      <c r="A64" s="40"/>
      <c r="B64" s="41"/>
      <c r="C64" s="41"/>
      <c r="D64" s="41"/>
      <c r="E64" s="29" t="s">
        <v>7</v>
      </c>
      <c r="F64" s="30"/>
      <c r="G64" s="30"/>
      <c r="H64" s="31">
        <f>H66+H67+H68+H69+H70</f>
        <v>1193.8762099999999</v>
      </c>
      <c r="I64" s="31"/>
      <c r="J64" s="31"/>
      <c r="K64" s="32"/>
    </row>
    <row r="65" spans="1:11" ht="18.75" x14ac:dyDescent="0.3">
      <c r="A65" s="40"/>
      <c r="B65" s="41"/>
      <c r="C65" s="41"/>
      <c r="D65" s="41"/>
      <c r="E65" s="29" t="s">
        <v>8</v>
      </c>
      <c r="F65" s="30"/>
      <c r="G65" s="30"/>
      <c r="H65" s="30"/>
      <c r="I65" s="30"/>
      <c r="J65" s="30"/>
      <c r="K65" s="33"/>
    </row>
    <row r="66" spans="1:11" ht="18.75" x14ac:dyDescent="0.3">
      <c r="A66" s="40"/>
      <c r="B66" s="41"/>
      <c r="C66" s="41"/>
      <c r="D66" s="41"/>
      <c r="E66" s="17" t="s">
        <v>9</v>
      </c>
      <c r="F66" s="18"/>
      <c r="G66" s="18"/>
      <c r="H66" s="19">
        <v>164.66</v>
      </c>
      <c r="I66" s="19"/>
      <c r="J66" s="19"/>
      <c r="K66" s="20"/>
    </row>
    <row r="67" spans="1:11" ht="18.75" x14ac:dyDescent="0.3">
      <c r="A67" s="40"/>
      <c r="B67" s="41"/>
      <c r="C67" s="41"/>
      <c r="D67" s="41"/>
      <c r="E67" s="17" t="s">
        <v>10</v>
      </c>
      <c r="F67" s="18"/>
      <c r="G67" s="18"/>
      <c r="H67" s="19">
        <v>274.85681</v>
      </c>
      <c r="I67" s="19"/>
      <c r="J67" s="19"/>
      <c r="K67" s="20"/>
    </row>
    <row r="68" spans="1:11" ht="18.75" x14ac:dyDescent="0.3">
      <c r="A68" s="40"/>
      <c r="B68" s="41"/>
      <c r="C68" s="41"/>
      <c r="D68" s="41"/>
      <c r="E68" s="17" t="s">
        <v>11</v>
      </c>
      <c r="F68" s="18"/>
      <c r="G68" s="18"/>
      <c r="H68" s="19">
        <v>14</v>
      </c>
      <c r="I68" s="19"/>
      <c r="J68" s="19"/>
      <c r="K68" s="20"/>
    </row>
    <row r="69" spans="1:11" ht="18.75" x14ac:dyDescent="0.3">
      <c r="A69" s="40"/>
      <c r="B69" s="41"/>
      <c r="C69" s="41"/>
      <c r="D69" s="41"/>
      <c r="E69" s="17" t="s">
        <v>12</v>
      </c>
      <c r="F69" s="18"/>
      <c r="G69" s="18"/>
      <c r="H69" s="19">
        <v>39.125</v>
      </c>
      <c r="I69" s="19"/>
      <c r="J69" s="19"/>
      <c r="K69" s="20"/>
    </row>
    <row r="70" spans="1:11" ht="18.75" x14ac:dyDescent="0.3">
      <c r="A70" s="40"/>
      <c r="B70" s="41"/>
      <c r="C70" s="41"/>
      <c r="D70" s="41"/>
      <c r="E70" s="17" t="s">
        <v>13</v>
      </c>
      <c r="F70" s="18"/>
      <c r="G70" s="18"/>
      <c r="H70" s="19">
        <v>701.23440000000005</v>
      </c>
      <c r="I70" s="19"/>
      <c r="J70" s="19"/>
      <c r="K70" s="20"/>
    </row>
    <row r="71" spans="1:11" ht="18.75" x14ac:dyDescent="0.3">
      <c r="A71" s="40"/>
      <c r="B71" s="41"/>
      <c r="C71" s="41"/>
      <c r="D71" s="41"/>
      <c r="E71" s="26" t="s">
        <v>16</v>
      </c>
      <c r="F71" s="27"/>
      <c r="G71" s="27"/>
      <c r="H71" s="27"/>
      <c r="I71" s="27"/>
      <c r="J71" s="27"/>
      <c r="K71" s="28"/>
    </row>
    <row r="72" spans="1:11" ht="18.75" x14ac:dyDescent="0.3">
      <c r="A72" s="40"/>
      <c r="B72" s="41"/>
      <c r="C72" s="41"/>
      <c r="D72" s="41"/>
      <c r="E72" s="29" t="s">
        <v>7</v>
      </c>
      <c r="F72" s="30"/>
      <c r="G72" s="30"/>
      <c r="H72" s="31">
        <f>H74+H75+H76+H77+H78</f>
        <v>325.89999999999998</v>
      </c>
      <c r="I72" s="31"/>
      <c r="J72" s="31"/>
      <c r="K72" s="32"/>
    </row>
    <row r="73" spans="1:11" ht="18.75" x14ac:dyDescent="0.3">
      <c r="A73" s="40"/>
      <c r="B73" s="41"/>
      <c r="C73" s="41"/>
      <c r="D73" s="41"/>
      <c r="E73" s="29" t="s">
        <v>8</v>
      </c>
      <c r="F73" s="30"/>
      <c r="G73" s="30"/>
      <c r="H73" s="30"/>
      <c r="I73" s="30"/>
      <c r="J73" s="30"/>
      <c r="K73" s="33"/>
    </row>
    <row r="74" spans="1:11" ht="18.75" x14ac:dyDescent="0.3">
      <c r="A74" s="40"/>
      <c r="B74" s="41"/>
      <c r="C74" s="41"/>
      <c r="D74" s="41"/>
      <c r="E74" s="17" t="s">
        <v>9</v>
      </c>
      <c r="F74" s="18"/>
      <c r="G74" s="18"/>
      <c r="H74" s="19">
        <v>325.89999999999998</v>
      </c>
      <c r="I74" s="19"/>
      <c r="J74" s="19"/>
      <c r="K74" s="20"/>
    </row>
    <row r="75" spans="1:11" ht="18.75" x14ac:dyDescent="0.3">
      <c r="A75" s="40"/>
      <c r="B75" s="41"/>
      <c r="C75" s="41"/>
      <c r="D75" s="41"/>
      <c r="E75" s="17" t="s">
        <v>10</v>
      </c>
      <c r="F75" s="18"/>
      <c r="G75" s="18"/>
      <c r="H75" s="19">
        <v>0</v>
      </c>
      <c r="I75" s="19"/>
      <c r="J75" s="19"/>
      <c r="K75" s="20"/>
    </row>
    <row r="76" spans="1:11" ht="18.75" x14ac:dyDescent="0.3">
      <c r="A76" s="40"/>
      <c r="B76" s="41"/>
      <c r="C76" s="41"/>
      <c r="D76" s="41"/>
      <c r="E76" s="17" t="s">
        <v>11</v>
      </c>
      <c r="F76" s="18"/>
      <c r="G76" s="18"/>
      <c r="H76" s="19">
        <v>0</v>
      </c>
      <c r="I76" s="19"/>
      <c r="J76" s="19"/>
      <c r="K76" s="20"/>
    </row>
    <row r="77" spans="1:11" ht="18.75" x14ac:dyDescent="0.3">
      <c r="A77" s="40"/>
      <c r="B77" s="41"/>
      <c r="C77" s="41"/>
      <c r="D77" s="41"/>
      <c r="E77" s="17" t="s">
        <v>12</v>
      </c>
      <c r="F77" s="18"/>
      <c r="G77" s="18"/>
      <c r="H77" s="19">
        <v>0</v>
      </c>
      <c r="I77" s="19"/>
      <c r="J77" s="19"/>
      <c r="K77" s="20"/>
    </row>
    <row r="78" spans="1:11" ht="19.5" thickBot="1" x14ac:dyDescent="0.35">
      <c r="A78" s="43"/>
      <c r="B78" s="44"/>
      <c r="C78" s="44"/>
      <c r="D78" s="44"/>
      <c r="E78" s="21" t="s">
        <v>13</v>
      </c>
      <c r="F78" s="22"/>
      <c r="G78" s="22"/>
      <c r="H78" s="19">
        <v>0</v>
      </c>
      <c r="I78" s="19"/>
      <c r="J78" s="19"/>
      <c r="K78" s="20"/>
    </row>
    <row r="79" spans="1:11" ht="21" customHeight="1" thickBot="1" x14ac:dyDescent="0.35">
      <c r="A79" s="49" t="s">
        <v>72</v>
      </c>
      <c r="B79" s="50"/>
      <c r="C79" s="50"/>
      <c r="D79" s="50"/>
      <c r="E79" s="50"/>
      <c r="F79" s="50"/>
      <c r="G79" s="50"/>
      <c r="H79" s="50"/>
      <c r="I79" s="50"/>
      <c r="J79" s="50"/>
      <c r="K79" s="51"/>
    </row>
    <row r="80" spans="1:11" ht="38.25" customHeight="1" x14ac:dyDescent="0.3">
      <c r="A80" s="37" t="s">
        <v>20</v>
      </c>
      <c r="B80" s="38"/>
      <c r="C80" s="38"/>
      <c r="D80" s="38"/>
      <c r="E80" s="46" t="s">
        <v>23</v>
      </c>
      <c r="F80" s="47"/>
      <c r="G80" s="47"/>
      <c r="H80" s="47"/>
      <c r="I80" s="47"/>
      <c r="J80" s="47"/>
      <c r="K80" s="48"/>
    </row>
    <row r="81" spans="1:11" ht="18.75" x14ac:dyDescent="0.3">
      <c r="A81" s="40"/>
      <c r="B81" s="41"/>
      <c r="C81" s="41"/>
      <c r="D81" s="41"/>
      <c r="E81" s="29" t="s">
        <v>7</v>
      </c>
      <c r="F81" s="30"/>
      <c r="G81" s="30"/>
      <c r="H81" s="31">
        <f>H83+H84+H85+H86+H87</f>
        <v>7171.8</v>
      </c>
      <c r="I81" s="31"/>
      <c r="J81" s="31"/>
      <c r="K81" s="32"/>
    </row>
    <row r="82" spans="1:11" ht="18.75" x14ac:dyDescent="0.3">
      <c r="A82" s="40"/>
      <c r="B82" s="41"/>
      <c r="C82" s="41"/>
      <c r="D82" s="41"/>
      <c r="E82" s="29" t="s">
        <v>8</v>
      </c>
      <c r="F82" s="30"/>
      <c r="G82" s="30"/>
      <c r="H82" s="30"/>
      <c r="I82" s="30"/>
      <c r="J82" s="30"/>
      <c r="K82" s="33"/>
    </row>
    <row r="83" spans="1:11" ht="18.75" x14ac:dyDescent="0.3">
      <c r="A83" s="40"/>
      <c r="B83" s="41"/>
      <c r="C83" s="41"/>
      <c r="D83" s="41"/>
      <c r="E83" s="17" t="s">
        <v>9</v>
      </c>
      <c r="F83" s="18"/>
      <c r="G83" s="18"/>
      <c r="H83" s="19">
        <f>H92+H100</f>
        <v>164.3</v>
      </c>
      <c r="I83" s="19"/>
      <c r="J83" s="19"/>
      <c r="K83" s="20"/>
    </row>
    <row r="84" spans="1:11" ht="18.75" x14ac:dyDescent="0.3">
      <c r="A84" s="40"/>
      <c r="B84" s="41"/>
      <c r="C84" s="41"/>
      <c r="D84" s="41"/>
      <c r="E84" s="17" t="s">
        <v>10</v>
      </c>
      <c r="F84" s="18"/>
      <c r="G84" s="18"/>
      <c r="H84" s="19">
        <f t="shared" ref="H84:H87" si="5">H93+H101</f>
        <v>4522.5</v>
      </c>
      <c r="I84" s="19"/>
      <c r="J84" s="19"/>
      <c r="K84" s="20"/>
    </row>
    <row r="85" spans="1:11" ht="18.75" x14ac:dyDescent="0.3">
      <c r="A85" s="40"/>
      <c r="B85" s="41"/>
      <c r="C85" s="41"/>
      <c r="D85" s="41"/>
      <c r="E85" s="17" t="s">
        <v>11</v>
      </c>
      <c r="F85" s="18"/>
      <c r="G85" s="18"/>
      <c r="H85" s="19">
        <f t="shared" si="5"/>
        <v>2485</v>
      </c>
      <c r="I85" s="19"/>
      <c r="J85" s="19"/>
      <c r="K85" s="20"/>
    </row>
    <row r="86" spans="1:11" ht="18.75" x14ac:dyDescent="0.3">
      <c r="A86" s="40"/>
      <c r="B86" s="41"/>
      <c r="C86" s="41"/>
      <c r="D86" s="41"/>
      <c r="E86" s="17" t="s">
        <v>12</v>
      </c>
      <c r="F86" s="18"/>
      <c r="G86" s="18"/>
      <c r="H86" s="19">
        <f t="shared" si="5"/>
        <v>0</v>
      </c>
      <c r="I86" s="19"/>
      <c r="J86" s="19"/>
      <c r="K86" s="20"/>
    </row>
    <row r="87" spans="1:11" ht="18.75" x14ac:dyDescent="0.3">
      <c r="A87" s="40"/>
      <c r="B87" s="41"/>
      <c r="C87" s="41"/>
      <c r="D87" s="41"/>
      <c r="E87" s="17" t="s">
        <v>13</v>
      </c>
      <c r="F87" s="18"/>
      <c r="G87" s="18"/>
      <c r="H87" s="19">
        <f t="shared" si="5"/>
        <v>0</v>
      </c>
      <c r="I87" s="19"/>
      <c r="J87" s="19"/>
      <c r="K87" s="20"/>
    </row>
    <row r="88" spans="1:11" ht="18.75" x14ac:dyDescent="0.3">
      <c r="A88" s="40"/>
      <c r="B88" s="41"/>
      <c r="C88" s="41"/>
      <c r="D88" s="41"/>
      <c r="E88" s="26" t="s">
        <v>0</v>
      </c>
      <c r="F88" s="27"/>
      <c r="G88" s="27"/>
      <c r="H88" s="27"/>
      <c r="I88" s="27"/>
      <c r="J88" s="27"/>
      <c r="K88" s="28"/>
    </row>
    <row r="89" spans="1:11" ht="18.75" x14ac:dyDescent="0.3">
      <c r="A89" s="40"/>
      <c r="B89" s="41"/>
      <c r="C89" s="41"/>
      <c r="D89" s="41"/>
      <c r="E89" s="26" t="s">
        <v>18</v>
      </c>
      <c r="F89" s="27"/>
      <c r="G89" s="27"/>
      <c r="H89" s="27"/>
      <c r="I89" s="27"/>
      <c r="J89" s="27"/>
      <c r="K89" s="28"/>
    </row>
    <row r="90" spans="1:11" ht="18.75" x14ac:dyDescent="0.3">
      <c r="A90" s="40"/>
      <c r="B90" s="41"/>
      <c r="C90" s="41"/>
      <c r="D90" s="41"/>
      <c r="E90" s="29" t="s">
        <v>7</v>
      </c>
      <c r="F90" s="30"/>
      <c r="G90" s="30"/>
      <c r="H90" s="31">
        <f>H92+H93+H94+H95+H96</f>
        <v>7053.5</v>
      </c>
      <c r="I90" s="31"/>
      <c r="J90" s="31"/>
      <c r="K90" s="32"/>
    </row>
    <row r="91" spans="1:11" ht="18.75" x14ac:dyDescent="0.3">
      <c r="A91" s="40"/>
      <c r="B91" s="41"/>
      <c r="C91" s="41"/>
      <c r="D91" s="41"/>
      <c r="E91" s="29" t="s">
        <v>8</v>
      </c>
      <c r="F91" s="30"/>
      <c r="G91" s="30"/>
      <c r="H91" s="30"/>
      <c r="I91" s="30"/>
      <c r="J91" s="30"/>
      <c r="K91" s="33"/>
    </row>
    <row r="92" spans="1:11" ht="18.75" x14ac:dyDescent="0.3">
      <c r="A92" s="40"/>
      <c r="B92" s="41"/>
      <c r="C92" s="41"/>
      <c r="D92" s="41"/>
      <c r="E92" s="17" t="s">
        <v>9</v>
      </c>
      <c r="F92" s="18"/>
      <c r="G92" s="18"/>
      <c r="H92" s="19">
        <v>161</v>
      </c>
      <c r="I92" s="19"/>
      <c r="J92" s="19"/>
      <c r="K92" s="20"/>
    </row>
    <row r="93" spans="1:11" ht="18.75" x14ac:dyDescent="0.3">
      <c r="A93" s="40"/>
      <c r="B93" s="41"/>
      <c r="C93" s="41"/>
      <c r="D93" s="41"/>
      <c r="E93" s="17" t="s">
        <v>10</v>
      </c>
      <c r="F93" s="18"/>
      <c r="G93" s="18"/>
      <c r="H93" s="19">
        <v>4457.2</v>
      </c>
      <c r="I93" s="19"/>
      <c r="J93" s="19"/>
      <c r="K93" s="20"/>
    </row>
    <row r="94" spans="1:11" ht="18.75" x14ac:dyDescent="0.3">
      <c r="A94" s="40"/>
      <c r="B94" s="41"/>
      <c r="C94" s="41"/>
      <c r="D94" s="41"/>
      <c r="E94" s="17" t="s">
        <v>11</v>
      </c>
      <c r="F94" s="18"/>
      <c r="G94" s="18"/>
      <c r="H94" s="19">
        <v>2435.3000000000002</v>
      </c>
      <c r="I94" s="19"/>
      <c r="J94" s="19"/>
      <c r="K94" s="20"/>
    </row>
    <row r="95" spans="1:11" ht="18.75" x14ac:dyDescent="0.3">
      <c r="A95" s="40"/>
      <c r="B95" s="41"/>
      <c r="C95" s="41"/>
      <c r="D95" s="41"/>
      <c r="E95" s="17" t="s">
        <v>12</v>
      </c>
      <c r="F95" s="18"/>
      <c r="G95" s="18"/>
      <c r="H95" s="19">
        <v>0</v>
      </c>
      <c r="I95" s="19"/>
      <c r="J95" s="19"/>
      <c r="K95" s="20"/>
    </row>
    <row r="96" spans="1:11" ht="18.75" x14ac:dyDescent="0.3">
      <c r="A96" s="40"/>
      <c r="B96" s="41"/>
      <c r="C96" s="41"/>
      <c r="D96" s="41"/>
      <c r="E96" s="17" t="s">
        <v>13</v>
      </c>
      <c r="F96" s="18"/>
      <c r="G96" s="18"/>
      <c r="H96" s="19">
        <v>0</v>
      </c>
      <c r="I96" s="19"/>
      <c r="J96" s="19"/>
      <c r="K96" s="20"/>
    </row>
    <row r="97" spans="1:11" ht="18.75" x14ac:dyDescent="0.3">
      <c r="A97" s="40"/>
      <c r="B97" s="41"/>
      <c r="C97" s="41"/>
      <c r="D97" s="41"/>
      <c r="E97" s="26" t="s">
        <v>17</v>
      </c>
      <c r="F97" s="27"/>
      <c r="G97" s="27"/>
      <c r="H97" s="27"/>
      <c r="I97" s="27"/>
      <c r="J97" s="27"/>
      <c r="K97" s="28"/>
    </row>
    <row r="98" spans="1:11" ht="18.75" x14ac:dyDescent="0.3">
      <c r="A98" s="40"/>
      <c r="B98" s="41"/>
      <c r="C98" s="41"/>
      <c r="D98" s="41"/>
      <c r="E98" s="29" t="s">
        <v>7</v>
      </c>
      <c r="F98" s="30"/>
      <c r="G98" s="30"/>
      <c r="H98" s="31">
        <f>H100+H101+H102+H103+H104</f>
        <v>118.3</v>
      </c>
      <c r="I98" s="31"/>
      <c r="J98" s="31"/>
      <c r="K98" s="32"/>
    </row>
    <row r="99" spans="1:11" ht="18.75" x14ac:dyDescent="0.3">
      <c r="A99" s="40"/>
      <c r="B99" s="41"/>
      <c r="C99" s="41"/>
      <c r="D99" s="41"/>
      <c r="E99" s="29" t="s">
        <v>8</v>
      </c>
      <c r="F99" s="30"/>
      <c r="G99" s="30"/>
      <c r="H99" s="30"/>
      <c r="I99" s="30"/>
      <c r="J99" s="30"/>
      <c r="K99" s="33"/>
    </row>
    <row r="100" spans="1:11" ht="18.75" x14ac:dyDescent="0.3">
      <c r="A100" s="40"/>
      <c r="B100" s="41"/>
      <c r="C100" s="41"/>
      <c r="D100" s="41"/>
      <c r="E100" s="17" t="s">
        <v>9</v>
      </c>
      <c r="F100" s="18"/>
      <c r="G100" s="18"/>
      <c r="H100" s="19">
        <v>3.3</v>
      </c>
      <c r="I100" s="19"/>
      <c r="J100" s="19"/>
      <c r="K100" s="20"/>
    </row>
    <row r="101" spans="1:11" ht="18.75" x14ac:dyDescent="0.3">
      <c r="A101" s="40"/>
      <c r="B101" s="41"/>
      <c r="C101" s="41"/>
      <c r="D101" s="41"/>
      <c r="E101" s="17" t="s">
        <v>10</v>
      </c>
      <c r="F101" s="18"/>
      <c r="G101" s="18"/>
      <c r="H101" s="19">
        <v>65.3</v>
      </c>
      <c r="I101" s="19"/>
      <c r="J101" s="19"/>
      <c r="K101" s="20"/>
    </row>
    <row r="102" spans="1:11" ht="18.75" x14ac:dyDescent="0.3">
      <c r="A102" s="40"/>
      <c r="B102" s="41"/>
      <c r="C102" s="41"/>
      <c r="D102" s="41"/>
      <c r="E102" s="17" t="s">
        <v>11</v>
      </c>
      <c r="F102" s="18"/>
      <c r="G102" s="18"/>
      <c r="H102" s="19">
        <v>49.7</v>
      </c>
      <c r="I102" s="19"/>
      <c r="J102" s="19"/>
      <c r="K102" s="20"/>
    </row>
    <row r="103" spans="1:11" ht="18.75" x14ac:dyDescent="0.3">
      <c r="A103" s="40"/>
      <c r="B103" s="41"/>
      <c r="C103" s="41"/>
      <c r="D103" s="41"/>
      <c r="E103" s="17" t="s">
        <v>12</v>
      </c>
      <c r="F103" s="18"/>
      <c r="G103" s="18"/>
      <c r="H103" s="19">
        <v>0</v>
      </c>
      <c r="I103" s="19"/>
      <c r="J103" s="19"/>
      <c r="K103" s="20"/>
    </row>
    <row r="104" spans="1:11" ht="19.5" thickBot="1" x14ac:dyDescent="0.35">
      <c r="A104" s="43"/>
      <c r="B104" s="44"/>
      <c r="C104" s="44"/>
      <c r="D104" s="44"/>
      <c r="E104" s="21" t="s">
        <v>13</v>
      </c>
      <c r="F104" s="22"/>
      <c r="G104" s="22"/>
      <c r="H104" s="23">
        <v>0</v>
      </c>
      <c r="I104" s="23"/>
      <c r="J104" s="23"/>
      <c r="K104" s="24"/>
    </row>
    <row r="105" spans="1:11" ht="42" customHeight="1" thickBot="1" x14ac:dyDescent="0.35">
      <c r="A105" s="34" t="s">
        <v>73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6"/>
    </row>
    <row r="106" spans="1:11" ht="44.25" customHeight="1" x14ac:dyDescent="0.3">
      <c r="A106" s="37" t="s">
        <v>20</v>
      </c>
      <c r="B106" s="38"/>
      <c r="C106" s="38"/>
      <c r="D106" s="39"/>
      <c r="E106" s="46" t="s">
        <v>25</v>
      </c>
      <c r="F106" s="47"/>
      <c r="G106" s="47"/>
      <c r="H106" s="47"/>
      <c r="I106" s="47"/>
      <c r="J106" s="47"/>
      <c r="K106" s="48"/>
    </row>
    <row r="107" spans="1:11" ht="18.75" x14ac:dyDescent="0.3">
      <c r="A107" s="40"/>
      <c r="B107" s="41"/>
      <c r="C107" s="41"/>
      <c r="D107" s="42"/>
      <c r="E107" s="29" t="s">
        <v>7</v>
      </c>
      <c r="F107" s="30"/>
      <c r="G107" s="30"/>
      <c r="H107" s="31">
        <f>H109+H110+H111+H112+H113</f>
        <v>14609.821890000001</v>
      </c>
      <c r="I107" s="31"/>
      <c r="J107" s="31"/>
      <c r="K107" s="32"/>
    </row>
    <row r="108" spans="1:11" ht="18.75" x14ac:dyDescent="0.3">
      <c r="A108" s="40"/>
      <c r="B108" s="41"/>
      <c r="C108" s="41"/>
      <c r="D108" s="42"/>
      <c r="E108" s="29" t="s">
        <v>8</v>
      </c>
      <c r="F108" s="30"/>
      <c r="G108" s="30"/>
      <c r="H108" s="30"/>
      <c r="I108" s="30"/>
      <c r="J108" s="30"/>
      <c r="K108" s="33"/>
    </row>
    <row r="109" spans="1:11" ht="18.75" x14ac:dyDescent="0.3">
      <c r="A109" s="40"/>
      <c r="B109" s="41"/>
      <c r="C109" s="41"/>
      <c r="D109" s="42"/>
      <c r="E109" s="17" t="s">
        <v>9</v>
      </c>
      <c r="F109" s="18"/>
      <c r="G109" s="18"/>
      <c r="H109" s="19">
        <f>H118+H126</f>
        <v>8407.0027100000007</v>
      </c>
      <c r="I109" s="19"/>
      <c r="J109" s="19"/>
      <c r="K109" s="20"/>
    </row>
    <row r="110" spans="1:11" ht="18.75" x14ac:dyDescent="0.3">
      <c r="A110" s="40"/>
      <c r="B110" s="41"/>
      <c r="C110" s="41"/>
      <c r="D110" s="42"/>
      <c r="E110" s="17" t="s">
        <v>10</v>
      </c>
      <c r="F110" s="18"/>
      <c r="G110" s="18"/>
      <c r="H110" s="19">
        <f t="shared" ref="H110:H113" si="6">H119+H127</f>
        <v>1223.7191800000001</v>
      </c>
      <c r="I110" s="19"/>
      <c r="J110" s="19"/>
      <c r="K110" s="20"/>
    </row>
    <row r="111" spans="1:11" ht="18.75" x14ac:dyDescent="0.3">
      <c r="A111" s="40"/>
      <c r="B111" s="41"/>
      <c r="C111" s="41"/>
      <c r="D111" s="42"/>
      <c r="E111" s="17" t="s">
        <v>11</v>
      </c>
      <c r="F111" s="18"/>
      <c r="G111" s="18"/>
      <c r="H111" s="19">
        <f t="shared" si="6"/>
        <v>3308.1</v>
      </c>
      <c r="I111" s="19"/>
      <c r="J111" s="19"/>
      <c r="K111" s="20"/>
    </row>
    <row r="112" spans="1:11" ht="18.75" x14ac:dyDescent="0.3">
      <c r="A112" s="40"/>
      <c r="B112" s="41"/>
      <c r="C112" s="41"/>
      <c r="D112" s="42"/>
      <c r="E112" s="17" t="s">
        <v>12</v>
      </c>
      <c r="F112" s="18"/>
      <c r="G112" s="18"/>
      <c r="H112" s="19">
        <f t="shared" si="6"/>
        <v>1321</v>
      </c>
      <c r="I112" s="19"/>
      <c r="J112" s="19"/>
      <c r="K112" s="20"/>
    </row>
    <row r="113" spans="1:11" ht="18.75" x14ac:dyDescent="0.3">
      <c r="A113" s="40"/>
      <c r="B113" s="41"/>
      <c r="C113" s="41"/>
      <c r="D113" s="42"/>
      <c r="E113" s="17" t="s">
        <v>13</v>
      </c>
      <c r="F113" s="18"/>
      <c r="G113" s="18"/>
      <c r="H113" s="19">
        <f t="shared" si="6"/>
        <v>350</v>
      </c>
      <c r="I113" s="19"/>
      <c r="J113" s="19"/>
      <c r="K113" s="20"/>
    </row>
    <row r="114" spans="1:11" ht="18.75" x14ac:dyDescent="0.3">
      <c r="A114" s="40"/>
      <c r="B114" s="41"/>
      <c r="C114" s="41"/>
      <c r="D114" s="42"/>
      <c r="E114" s="26" t="s">
        <v>0</v>
      </c>
      <c r="F114" s="27"/>
      <c r="G114" s="27"/>
      <c r="H114" s="27"/>
      <c r="I114" s="27"/>
      <c r="J114" s="27"/>
      <c r="K114" s="28"/>
    </row>
    <row r="115" spans="1:11" ht="18.75" x14ac:dyDescent="0.3">
      <c r="A115" s="40"/>
      <c r="B115" s="41"/>
      <c r="C115" s="41"/>
      <c r="D115" s="42"/>
      <c r="E115" s="26" t="s">
        <v>18</v>
      </c>
      <c r="F115" s="27"/>
      <c r="G115" s="27"/>
      <c r="H115" s="27"/>
      <c r="I115" s="27"/>
      <c r="J115" s="27"/>
      <c r="K115" s="28"/>
    </row>
    <row r="116" spans="1:11" ht="18.75" x14ac:dyDescent="0.3">
      <c r="A116" s="40"/>
      <c r="B116" s="41"/>
      <c r="C116" s="41"/>
      <c r="D116" s="42"/>
      <c r="E116" s="29" t="s">
        <v>7</v>
      </c>
      <c r="F116" s="30"/>
      <c r="G116" s="30"/>
      <c r="H116" s="31">
        <f>H118+H119+H120+H121+H122</f>
        <v>8749.2052100000001</v>
      </c>
      <c r="I116" s="31"/>
      <c r="J116" s="31"/>
      <c r="K116" s="32"/>
    </row>
    <row r="117" spans="1:11" ht="18.75" x14ac:dyDescent="0.3">
      <c r="A117" s="40"/>
      <c r="B117" s="41"/>
      <c r="C117" s="41"/>
      <c r="D117" s="42"/>
      <c r="E117" s="29" t="s">
        <v>8</v>
      </c>
      <c r="F117" s="30"/>
      <c r="G117" s="30"/>
      <c r="H117" s="30"/>
      <c r="I117" s="30"/>
      <c r="J117" s="30"/>
      <c r="K117" s="33"/>
    </row>
    <row r="118" spans="1:11" ht="18.75" x14ac:dyDescent="0.3">
      <c r="A118" s="40"/>
      <c r="B118" s="41"/>
      <c r="C118" s="41"/>
      <c r="D118" s="42"/>
      <c r="E118" s="17" t="s">
        <v>9</v>
      </c>
      <c r="F118" s="18"/>
      <c r="G118" s="18"/>
      <c r="H118" s="19">
        <v>5820.8052100000004</v>
      </c>
      <c r="I118" s="19"/>
      <c r="J118" s="19"/>
      <c r="K118" s="20"/>
    </row>
    <row r="119" spans="1:11" ht="18.75" x14ac:dyDescent="0.3">
      <c r="A119" s="40"/>
      <c r="B119" s="41"/>
      <c r="C119" s="41"/>
      <c r="D119" s="42"/>
      <c r="E119" s="17" t="s">
        <v>10</v>
      </c>
      <c r="F119" s="18"/>
      <c r="G119" s="18"/>
      <c r="H119" s="19">
        <v>1128.4000000000001</v>
      </c>
      <c r="I119" s="19"/>
      <c r="J119" s="19"/>
      <c r="K119" s="20"/>
    </row>
    <row r="120" spans="1:11" ht="18.75" x14ac:dyDescent="0.3">
      <c r="A120" s="40"/>
      <c r="B120" s="41"/>
      <c r="C120" s="41"/>
      <c r="D120" s="42"/>
      <c r="E120" s="17" t="s">
        <v>11</v>
      </c>
      <c r="F120" s="18"/>
      <c r="G120" s="18"/>
      <c r="H120" s="19">
        <v>1800</v>
      </c>
      <c r="I120" s="19"/>
      <c r="J120" s="19"/>
      <c r="K120" s="20"/>
    </row>
    <row r="121" spans="1:11" ht="18.75" x14ac:dyDescent="0.3">
      <c r="A121" s="40"/>
      <c r="B121" s="41"/>
      <c r="C121" s="41"/>
      <c r="D121" s="42"/>
      <c r="E121" s="17" t="s">
        <v>12</v>
      </c>
      <c r="F121" s="18"/>
      <c r="G121" s="18"/>
      <c r="H121" s="19">
        <v>0</v>
      </c>
      <c r="I121" s="19"/>
      <c r="J121" s="19"/>
      <c r="K121" s="20"/>
    </row>
    <row r="122" spans="1:11" ht="18.75" x14ac:dyDescent="0.3">
      <c r="A122" s="40"/>
      <c r="B122" s="41"/>
      <c r="C122" s="41"/>
      <c r="D122" s="42"/>
      <c r="E122" s="17" t="s">
        <v>13</v>
      </c>
      <c r="F122" s="18"/>
      <c r="G122" s="18"/>
      <c r="H122" s="19">
        <v>0</v>
      </c>
      <c r="I122" s="19"/>
      <c r="J122" s="19"/>
      <c r="K122" s="20"/>
    </row>
    <row r="123" spans="1:11" ht="18.75" x14ac:dyDescent="0.3">
      <c r="A123" s="40"/>
      <c r="B123" s="41"/>
      <c r="C123" s="41"/>
      <c r="D123" s="42"/>
      <c r="E123" s="26" t="s">
        <v>17</v>
      </c>
      <c r="F123" s="27"/>
      <c r="G123" s="27"/>
      <c r="H123" s="27"/>
      <c r="I123" s="27"/>
      <c r="J123" s="27"/>
      <c r="K123" s="28"/>
    </row>
    <row r="124" spans="1:11" ht="18.75" x14ac:dyDescent="0.3">
      <c r="A124" s="40"/>
      <c r="B124" s="41"/>
      <c r="C124" s="41"/>
      <c r="D124" s="42"/>
      <c r="E124" s="29" t="s">
        <v>7</v>
      </c>
      <c r="F124" s="30"/>
      <c r="G124" s="30"/>
      <c r="H124" s="31">
        <f>H126+H127+H128+H129+H130</f>
        <v>5860.6166800000001</v>
      </c>
      <c r="I124" s="31"/>
      <c r="J124" s="31"/>
      <c r="K124" s="32"/>
    </row>
    <row r="125" spans="1:11" ht="18.75" x14ac:dyDescent="0.3">
      <c r="A125" s="40"/>
      <c r="B125" s="41"/>
      <c r="C125" s="41"/>
      <c r="D125" s="42"/>
      <c r="E125" s="29" t="s">
        <v>8</v>
      </c>
      <c r="F125" s="30"/>
      <c r="G125" s="30"/>
      <c r="H125" s="30"/>
      <c r="I125" s="30"/>
      <c r="J125" s="30"/>
      <c r="K125" s="33"/>
    </row>
    <row r="126" spans="1:11" ht="18.75" x14ac:dyDescent="0.3">
      <c r="A126" s="40"/>
      <c r="B126" s="41"/>
      <c r="C126" s="41"/>
      <c r="D126" s="42"/>
      <c r="E126" s="17" t="s">
        <v>9</v>
      </c>
      <c r="F126" s="18"/>
      <c r="G126" s="18"/>
      <c r="H126" s="19">
        <v>2586.1975000000002</v>
      </c>
      <c r="I126" s="19"/>
      <c r="J126" s="19"/>
      <c r="K126" s="20"/>
    </row>
    <row r="127" spans="1:11" ht="18.75" x14ac:dyDescent="0.3">
      <c r="A127" s="40"/>
      <c r="B127" s="41"/>
      <c r="C127" s="41"/>
      <c r="D127" s="42"/>
      <c r="E127" s="17" t="s">
        <v>10</v>
      </c>
      <c r="F127" s="18"/>
      <c r="G127" s="18"/>
      <c r="H127" s="19">
        <v>95.319180000000003</v>
      </c>
      <c r="I127" s="19"/>
      <c r="J127" s="19"/>
      <c r="K127" s="20"/>
    </row>
    <row r="128" spans="1:11" ht="18.75" x14ac:dyDescent="0.3">
      <c r="A128" s="40"/>
      <c r="B128" s="41"/>
      <c r="C128" s="41"/>
      <c r="D128" s="42"/>
      <c r="E128" s="17" t="s">
        <v>11</v>
      </c>
      <c r="F128" s="18"/>
      <c r="G128" s="18"/>
      <c r="H128" s="19">
        <v>1508.1</v>
      </c>
      <c r="I128" s="19"/>
      <c r="J128" s="19"/>
      <c r="K128" s="20"/>
    </row>
    <row r="129" spans="1:11" ht="18.75" x14ac:dyDescent="0.3">
      <c r="A129" s="40"/>
      <c r="B129" s="41"/>
      <c r="C129" s="41"/>
      <c r="D129" s="42"/>
      <c r="E129" s="17" t="s">
        <v>12</v>
      </c>
      <c r="F129" s="18"/>
      <c r="G129" s="18"/>
      <c r="H129" s="19">
        <v>1321</v>
      </c>
      <c r="I129" s="19"/>
      <c r="J129" s="19"/>
      <c r="K129" s="20"/>
    </row>
    <row r="130" spans="1:11" ht="19.5" thickBot="1" x14ac:dyDescent="0.35">
      <c r="A130" s="43"/>
      <c r="B130" s="44"/>
      <c r="C130" s="44"/>
      <c r="D130" s="45"/>
      <c r="E130" s="21" t="s">
        <v>13</v>
      </c>
      <c r="F130" s="22"/>
      <c r="G130" s="22"/>
      <c r="H130" s="23">
        <f>850-500</f>
        <v>350</v>
      </c>
      <c r="I130" s="23"/>
      <c r="J130" s="23"/>
      <c r="K130" s="24"/>
    </row>
    <row r="131" spans="1:11" ht="18.75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8.75" x14ac:dyDescent="0.3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8.75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8.75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8.75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8.75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8.75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8.75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8.75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8.75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8.75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8.75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8.75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8.75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8.75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8.75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8.75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8.75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8.75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8.75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8.75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8.75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8.75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8.75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8.75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8.75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8.75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8.75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8.75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8.75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8.75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8.75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8.75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8.75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8.75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8.75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8.75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8.75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8.75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8.75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8.75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8.75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8.75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8.75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8.75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8.75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8.75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8.75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8.75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8.75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8.75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8.75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8.75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8.75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8.75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8.75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8.75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8.75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8.75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8.75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8.75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8.75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8.75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8.75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8.75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8.75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8.75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8.75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8.75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8.75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8.75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8.75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8.75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8.75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8.75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8.75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8.75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8.75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8.75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8.75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8.75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8.75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8.75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8.75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8.75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8.75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8.75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8.75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8.75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8.75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8.75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8.75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8.75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8.75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8.75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8.75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8.75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8.75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8.75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8.75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8.75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8.75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8.75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8.75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8.75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8.75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8.75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8.75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8.75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8.75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8.75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8.75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8.75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8.75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8.75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8.75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8.75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8.75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8.75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8.75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8.75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8.75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8.75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8.75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8.75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8.75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8.75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8.75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8.75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8.75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8.75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8.75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8.75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8.75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8.75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8.75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8.75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8.75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8.75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8.75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8.75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8.75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8.75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8.75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8.75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8.75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8.75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8.75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8.75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8.75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8.75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8.75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8.75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8.75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8.75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8.75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8.75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8.75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8.75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8.75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8.75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8.75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8.75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8.75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8.75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8.75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8.75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8.75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8.75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8.75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8.75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8.75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8.75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8.75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8.75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8.75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8.75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8.75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8.75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8.75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8.75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8.75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8.75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8.75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8.75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8.75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8.75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8.75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8.75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8.75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8.75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8.75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8.75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8.75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8.75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8.75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8.75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8.75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8.75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8.75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8.75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8.75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8.75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8.75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8.75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8.75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8.75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8.75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8.75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8.75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8.75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8.75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8.75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8.75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8.75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8.75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8.75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8.75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8.75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8.75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8.75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8.75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8.75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8.75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8.75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8.75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8.75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8.75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8.75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8.75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8.75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8.75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8.75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8.75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8.75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8.75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8.75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8.75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8.75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8.75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8.75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8.75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8.75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8.75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8.75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8.75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8.75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8.75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8.75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8.75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8.75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8.75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8.75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8.75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8.75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8.75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8.75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8.75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8.75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8.75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8.75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8.75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8.75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8.75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8.75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8.75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8.75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8.75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8.75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8.75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8.75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8.75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8.75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8.75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8.75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8.75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8.75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8.75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8.75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8.75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8.75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8.75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8.75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8.75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8.75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8.75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8.75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8.75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8.75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8.75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8.75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8.75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</sheetData>
  <mergeCells count="217">
    <mergeCell ref="F1:K1"/>
    <mergeCell ref="F2:K2"/>
    <mergeCell ref="F3:K3"/>
    <mergeCell ref="F4:K4"/>
    <mergeCell ref="F9:K9"/>
    <mergeCell ref="A11:K11"/>
    <mergeCell ref="E12:K12"/>
    <mergeCell ref="E13:G13"/>
    <mergeCell ref="H13:K13"/>
    <mergeCell ref="F6:K6"/>
    <mergeCell ref="F7:K7"/>
    <mergeCell ref="F8:K8"/>
    <mergeCell ref="H19:K19"/>
    <mergeCell ref="E20:K20"/>
    <mergeCell ref="E21:K21"/>
    <mergeCell ref="A12:D44"/>
    <mergeCell ref="E24:G24"/>
    <mergeCell ref="H24:K24"/>
    <mergeCell ref="E25:G25"/>
    <mergeCell ref="H25:K25"/>
    <mergeCell ref="E14:K14"/>
    <mergeCell ref="E15:G15"/>
    <mergeCell ref="E16:G16"/>
    <mergeCell ref="E17:G17"/>
    <mergeCell ref="E18:G18"/>
    <mergeCell ref="E19:G19"/>
    <mergeCell ref="H15:K15"/>
    <mergeCell ref="H16:K16"/>
    <mergeCell ref="H17:K17"/>
    <mergeCell ref="H18:K18"/>
    <mergeCell ref="E31:K31"/>
    <mergeCell ref="E32:G32"/>
    <mergeCell ref="H32:K32"/>
    <mergeCell ref="E33:G33"/>
    <mergeCell ref="H33:K33"/>
    <mergeCell ref="E34:G34"/>
    <mergeCell ref="H34:K34"/>
    <mergeCell ref="E22:G22"/>
    <mergeCell ref="H22:K22"/>
    <mergeCell ref="E23:K23"/>
    <mergeCell ref="E29:K29"/>
    <mergeCell ref="E30:G30"/>
    <mergeCell ref="H30:K30"/>
    <mergeCell ref="E26:G26"/>
    <mergeCell ref="H26:K26"/>
    <mergeCell ref="E27:G27"/>
    <mergeCell ref="H27:K27"/>
    <mergeCell ref="E28:G28"/>
    <mergeCell ref="H28:K28"/>
    <mergeCell ref="E39:K39"/>
    <mergeCell ref="E40:G40"/>
    <mergeCell ref="H40:K40"/>
    <mergeCell ref="E41:G41"/>
    <mergeCell ref="H41:K41"/>
    <mergeCell ref="E42:G42"/>
    <mergeCell ref="H42:K42"/>
    <mergeCell ref="E35:G35"/>
    <mergeCell ref="H35:K35"/>
    <mergeCell ref="E36:G36"/>
    <mergeCell ref="H36:K36"/>
    <mergeCell ref="E37:K37"/>
    <mergeCell ref="E38:G38"/>
    <mergeCell ref="H38:K38"/>
    <mergeCell ref="E43:G43"/>
    <mergeCell ref="H43:K43"/>
    <mergeCell ref="E44:G44"/>
    <mergeCell ref="H44:K44"/>
    <mergeCell ref="A45:K45"/>
    <mergeCell ref="A46:D78"/>
    <mergeCell ref="E46:K46"/>
    <mergeCell ref="E47:G47"/>
    <mergeCell ref="H47:K47"/>
    <mergeCell ref="E48:K48"/>
    <mergeCell ref="E52:G52"/>
    <mergeCell ref="H52:K52"/>
    <mergeCell ref="E53:G53"/>
    <mergeCell ref="H53:K53"/>
    <mergeCell ref="E54:K54"/>
    <mergeCell ref="E55:K55"/>
    <mergeCell ref="E49:G49"/>
    <mergeCell ref="H49:K49"/>
    <mergeCell ref="E50:G50"/>
    <mergeCell ref="H50:K50"/>
    <mergeCell ref="E51:G51"/>
    <mergeCell ref="H51:K51"/>
    <mergeCell ref="E60:G60"/>
    <mergeCell ref="H60:K60"/>
    <mergeCell ref="E61:G61"/>
    <mergeCell ref="H61:K61"/>
    <mergeCell ref="E62:G62"/>
    <mergeCell ref="H62:K62"/>
    <mergeCell ref="E56:G56"/>
    <mergeCell ref="H56:K56"/>
    <mergeCell ref="E57:K57"/>
    <mergeCell ref="E58:G58"/>
    <mergeCell ref="H58:K58"/>
    <mergeCell ref="E59:G59"/>
    <mergeCell ref="H59:K59"/>
    <mergeCell ref="E67:G67"/>
    <mergeCell ref="H67:K67"/>
    <mergeCell ref="E68:G68"/>
    <mergeCell ref="H68:K68"/>
    <mergeCell ref="E69:G69"/>
    <mergeCell ref="H69:K69"/>
    <mergeCell ref="E63:K63"/>
    <mergeCell ref="E64:G64"/>
    <mergeCell ref="H64:K64"/>
    <mergeCell ref="E65:K65"/>
    <mergeCell ref="E66:G66"/>
    <mergeCell ref="H66:K66"/>
    <mergeCell ref="E74:G74"/>
    <mergeCell ref="H74:K74"/>
    <mergeCell ref="E75:G75"/>
    <mergeCell ref="H75:K75"/>
    <mergeCell ref="E76:G76"/>
    <mergeCell ref="H76:K76"/>
    <mergeCell ref="E70:G70"/>
    <mergeCell ref="H70:K70"/>
    <mergeCell ref="E71:K71"/>
    <mergeCell ref="E72:G72"/>
    <mergeCell ref="H72:K72"/>
    <mergeCell ref="E73:K73"/>
    <mergeCell ref="E77:G77"/>
    <mergeCell ref="H77:K77"/>
    <mergeCell ref="E78:G78"/>
    <mergeCell ref="H78:K78"/>
    <mergeCell ref="A79:K79"/>
    <mergeCell ref="A80:D104"/>
    <mergeCell ref="E80:K80"/>
    <mergeCell ref="E81:G81"/>
    <mergeCell ref="H81:K81"/>
    <mergeCell ref="E82:K82"/>
    <mergeCell ref="E86:G86"/>
    <mergeCell ref="H86:K86"/>
    <mergeCell ref="E87:G87"/>
    <mergeCell ref="H87:K87"/>
    <mergeCell ref="E88:K88"/>
    <mergeCell ref="E89:K89"/>
    <mergeCell ref="E83:G83"/>
    <mergeCell ref="H83:K83"/>
    <mergeCell ref="E84:G84"/>
    <mergeCell ref="H84:K84"/>
    <mergeCell ref="E85:G85"/>
    <mergeCell ref="H85:K85"/>
    <mergeCell ref="E94:G94"/>
    <mergeCell ref="H94:K94"/>
    <mergeCell ref="E95:G95"/>
    <mergeCell ref="H95:K95"/>
    <mergeCell ref="E96:G96"/>
    <mergeCell ref="H96:K96"/>
    <mergeCell ref="E90:G90"/>
    <mergeCell ref="H90:K90"/>
    <mergeCell ref="E91:K91"/>
    <mergeCell ref="E92:G92"/>
    <mergeCell ref="H92:K92"/>
    <mergeCell ref="E93:G93"/>
    <mergeCell ref="H93:K93"/>
    <mergeCell ref="E104:G104"/>
    <mergeCell ref="H104:K104"/>
    <mergeCell ref="E101:G101"/>
    <mergeCell ref="H101:K101"/>
    <mergeCell ref="E102:G102"/>
    <mergeCell ref="H102:K102"/>
    <mergeCell ref="E103:G103"/>
    <mergeCell ref="H103:K103"/>
    <mergeCell ref="E97:K97"/>
    <mergeCell ref="E98:G98"/>
    <mergeCell ref="H98:K98"/>
    <mergeCell ref="E99:K99"/>
    <mergeCell ref="E100:G100"/>
    <mergeCell ref="H100:K100"/>
    <mergeCell ref="E115:K115"/>
    <mergeCell ref="E116:G116"/>
    <mergeCell ref="H116:K116"/>
    <mergeCell ref="E117:K117"/>
    <mergeCell ref="E118:G118"/>
    <mergeCell ref="H118:K118"/>
    <mergeCell ref="A105:K105"/>
    <mergeCell ref="A106:D130"/>
    <mergeCell ref="E106:K106"/>
    <mergeCell ref="E107:G107"/>
    <mergeCell ref="H107:K107"/>
    <mergeCell ref="E108:K108"/>
    <mergeCell ref="E113:G113"/>
    <mergeCell ref="H113:K113"/>
    <mergeCell ref="E114:K114"/>
    <mergeCell ref="E111:G111"/>
    <mergeCell ref="H111:K111"/>
    <mergeCell ref="E112:G112"/>
    <mergeCell ref="H112:K112"/>
    <mergeCell ref="E109:G109"/>
    <mergeCell ref="H109:K109"/>
    <mergeCell ref="E110:G110"/>
    <mergeCell ref="H110:K110"/>
    <mergeCell ref="E122:G122"/>
    <mergeCell ref="H122:K122"/>
    <mergeCell ref="E123:K123"/>
    <mergeCell ref="E124:G124"/>
    <mergeCell ref="H124:K124"/>
    <mergeCell ref="E125:K125"/>
    <mergeCell ref="E119:G119"/>
    <mergeCell ref="H119:K119"/>
    <mergeCell ref="E120:G120"/>
    <mergeCell ref="H120:K120"/>
    <mergeCell ref="E121:G121"/>
    <mergeCell ref="H121:K121"/>
    <mergeCell ref="E129:G129"/>
    <mergeCell ref="H129:K129"/>
    <mergeCell ref="E130:G130"/>
    <mergeCell ref="H130:K130"/>
    <mergeCell ref="A132:K132"/>
    <mergeCell ref="E126:G126"/>
    <mergeCell ref="H126:K126"/>
    <mergeCell ref="E127:G127"/>
    <mergeCell ref="H127:K127"/>
    <mergeCell ref="E128:G128"/>
    <mergeCell ref="H128:K1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9"/>
  <sheetViews>
    <sheetView tabSelected="1" workbookViewId="0">
      <selection activeCell="I6" sqref="I6:N6"/>
    </sheetView>
  </sheetViews>
  <sheetFormatPr defaultRowHeight="15" x14ac:dyDescent="0.25"/>
  <cols>
    <col min="1" max="1" width="7.140625" customWidth="1"/>
    <col min="3" max="3" width="35.7109375" customWidth="1"/>
    <col min="4" max="4" width="17.42578125" customWidth="1"/>
    <col min="5" max="5" width="20.85546875" customWidth="1"/>
    <col min="9" max="9" width="11.140625" customWidth="1"/>
    <col min="11" max="11" width="5.5703125" customWidth="1"/>
    <col min="13" max="13" width="10" customWidth="1"/>
    <col min="14" max="14" width="22.5703125" customWidth="1"/>
  </cols>
  <sheetData>
    <row r="1" spans="1:14" ht="18.75" x14ac:dyDescent="0.3">
      <c r="A1" s="1"/>
      <c r="B1" s="1"/>
      <c r="C1" s="1"/>
      <c r="D1" s="1"/>
      <c r="E1" s="1"/>
      <c r="F1" s="1"/>
      <c r="G1" s="1"/>
      <c r="H1" s="1"/>
      <c r="I1" s="55" t="s">
        <v>77</v>
      </c>
      <c r="J1" s="55"/>
      <c r="K1" s="55"/>
      <c r="L1" s="55"/>
      <c r="M1" s="55"/>
      <c r="N1" s="55"/>
    </row>
    <row r="2" spans="1:14" ht="18.75" x14ac:dyDescent="0.3">
      <c r="A2" s="1"/>
      <c r="B2" s="1"/>
      <c r="C2" s="1"/>
      <c r="D2" s="1"/>
      <c r="E2" s="1"/>
      <c r="F2" s="1"/>
      <c r="G2" s="1"/>
      <c r="H2" s="1"/>
      <c r="I2" s="55" t="s">
        <v>2</v>
      </c>
      <c r="J2" s="55"/>
      <c r="K2" s="55"/>
      <c r="L2" s="55"/>
      <c r="M2" s="55"/>
      <c r="N2" s="55"/>
    </row>
    <row r="3" spans="1:14" ht="18.75" x14ac:dyDescent="0.3">
      <c r="A3" s="1"/>
      <c r="B3" s="1"/>
      <c r="C3" s="1"/>
      <c r="D3" s="1"/>
      <c r="E3" s="1"/>
      <c r="F3" s="1"/>
      <c r="G3" s="1"/>
      <c r="H3" s="1"/>
      <c r="I3" s="55" t="s">
        <v>76</v>
      </c>
      <c r="J3" s="55"/>
      <c r="K3" s="55"/>
      <c r="L3" s="55"/>
      <c r="M3" s="55"/>
      <c r="N3" s="55"/>
    </row>
    <row r="4" spans="1:14" ht="18.75" x14ac:dyDescent="0.3">
      <c r="A4" s="1"/>
      <c r="B4" s="1"/>
      <c r="C4" s="1"/>
      <c r="D4" s="1"/>
      <c r="E4" s="1"/>
      <c r="F4" s="1"/>
      <c r="G4" s="1"/>
      <c r="H4" s="1"/>
      <c r="I4" s="55" t="s">
        <v>79</v>
      </c>
      <c r="J4" s="55"/>
      <c r="K4" s="55"/>
      <c r="L4" s="55"/>
      <c r="M4" s="55"/>
      <c r="N4" s="55"/>
    </row>
    <row r="5" spans="1:14" ht="18.75" x14ac:dyDescent="0.3">
      <c r="A5" s="1"/>
      <c r="B5" s="1"/>
      <c r="C5" s="1"/>
      <c r="D5" s="1"/>
      <c r="E5" s="1"/>
      <c r="F5" s="1"/>
      <c r="G5" s="1"/>
      <c r="H5" s="1"/>
      <c r="I5" s="15"/>
      <c r="J5" s="15"/>
      <c r="K5" s="15"/>
      <c r="L5" s="15"/>
      <c r="M5" s="15"/>
      <c r="N5" s="15"/>
    </row>
    <row r="6" spans="1:14" ht="18.75" x14ac:dyDescent="0.3">
      <c r="A6" s="1"/>
      <c r="B6" s="1"/>
      <c r="C6" s="1"/>
      <c r="D6" s="1"/>
      <c r="E6" s="1"/>
      <c r="F6" s="1"/>
      <c r="G6" s="1"/>
      <c r="H6" s="1"/>
      <c r="I6" s="55" t="s">
        <v>78</v>
      </c>
      <c r="J6" s="55"/>
      <c r="K6" s="55"/>
      <c r="L6" s="55"/>
      <c r="M6" s="55"/>
      <c r="N6" s="55"/>
    </row>
    <row r="7" spans="1:14" ht="18.75" x14ac:dyDescent="0.3">
      <c r="A7" s="1"/>
      <c r="B7" s="1"/>
      <c r="C7" s="1"/>
      <c r="D7" s="1"/>
      <c r="E7" s="1"/>
      <c r="F7" s="1"/>
      <c r="G7" s="1"/>
      <c r="H7" s="1"/>
      <c r="I7" s="56" t="s">
        <v>2</v>
      </c>
      <c r="J7" s="56"/>
      <c r="K7" s="56"/>
      <c r="L7" s="56"/>
      <c r="M7" s="56"/>
      <c r="N7" s="56"/>
    </row>
    <row r="8" spans="1:14" ht="18.75" x14ac:dyDescent="0.3">
      <c r="A8" s="1"/>
      <c r="B8" s="1"/>
      <c r="C8" s="1"/>
      <c r="D8" s="1"/>
      <c r="E8" s="1"/>
      <c r="F8" s="1"/>
      <c r="G8" s="1"/>
      <c r="H8" s="1"/>
      <c r="I8" s="56" t="s">
        <v>76</v>
      </c>
      <c r="J8" s="56"/>
      <c r="K8" s="56"/>
      <c r="L8" s="56"/>
      <c r="M8" s="56"/>
      <c r="N8" s="56"/>
    </row>
    <row r="9" spans="1:14" ht="18.75" x14ac:dyDescent="0.3">
      <c r="A9" s="1"/>
      <c r="B9" s="1"/>
      <c r="C9" s="1"/>
      <c r="D9" s="1"/>
      <c r="E9" s="1"/>
      <c r="F9" s="1"/>
      <c r="G9" s="1"/>
      <c r="H9" s="1"/>
      <c r="I9" s="56" t="s">
        <v>75</v>
      </c>
      <c r="J9" s="56"/>
      <c r="K9" s="56"/>
      <c r="L9" s="56"/>
      <c r="M9" s="56"/>
      <c r="N9" s="56"/>
    </row>
    <row r="10" spans="1:14" ht="18.75" x14ac:dyDescent="0.3">
      <c r="A10" s="1"/>
      <c r="B10" s="1"/>
      <c r="C10" s="1"/>
      <c r="D10" s="1"/>
      <c r="E10" s="1"/>
      <c r="F10" s="1"/>
      <c r="G10" s="1"/>
      <c r="H10" s="1"/>
      <c r="I10" s="16"/>
      <c r="J10" s="16"/>
      <c r="K10" s="16"/>
      <c r="L10" s="16"/>
      <c r="M10" s="16"/>
      <c r="N10" s="16"/>
    </row>
    <row r="11" spans="1:14" ht="83.25" customHeight="1" thickBot="1" x14ac:dyDescent="0.35">
      <c r="A11" s="89" t="s">
        <v>27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14" ht="57" customHeight="1" x14ac:dyDescent="0.3">
      <c r="A12" s="86" t="s">
        <v>28</v>
      </c>
      <c r="B12" s="65" t="s">
        <v>29</v>
      </c>
      <c r="C12" s="65"/>
      <c r="D12" s="65" t="s">
        <v>30</v>
      </c>
      <c r="E12" s="91" t="s">
        <v>31</v>
      </c>
      <c r="F12" s="92"/>
      <c r="G12" s="92"/>
      <c r="H12" s="92"/>
      <c r="I12" s="92"/>
      <c r="J12" s="92"/>
      <c r="K12" s="92"/>
      <c r="L12" s="92"/>
      <c r="M12" s="93"/>
      <c r="N12" s="57" t="s">
        <v>34</v>
      </c>
    </row>
    <row r="13" spans="1:14" ht="18.75" x14ac:dyDescent="0.25">
      <c r="A13" s="87"/>
      <c r="B13" s="66"/>
      <c r="C13" s="66"/>
      <c r="D13" s="66"/>
      <c r="E13" s="84" t="s">
        <v>32</v>
      </c>
      <c r="F13" s="66" t="s">
        <v>33</v>
      </c>
      <c r="G13" s="66"/>
      <c r="H13" s="66"/>
      <c r="I13" s="66"/>
      <c r="J13" s="66"/>
      <c r="K13" s="66"/>
      <c r="L13" s="66"/>
      <c r="M13" s="66"/>
      <c r="N13" s="58"/>
    </row>
    <row r="14" spans="1:14" ht="18.75" customHeight="1" x14ac:dyDescent="0.25">
      <c r="A14" s="87"/>
      <c r="B14" s="66"/>
      <c r="C14" s="66"/>
      <c r="D14" s="66"/>
      <c r="E14" s="85"/>
      <c r="F14" s="66" t="s">
        <v>38</v>
      </c>
      <c r="G14" s="66"/>
      <c r="H14" s="66" t="s">
        <v>35</v>
      </c>
      <c r="I14" s="66"/>
      <c r="J14" s="66" t="s">
        <v>36</v>
      </c>
      <c r="K14" s="66"/>
      <c r="L14" s="66" t="s">
        <v>37</v>
      </c>
      <c r="M14" s="66"/>
      <c r="N14" s="79"/>
    </row>
    <row r="15" spans="1:14" ht="18.75" customHeight="1" thickBot="1" x14ac:dyDescent="0.3">
      <c r="A15" s="88"/>
      <c r="B15" s="84"/>
      <c r="C15" s="84"/>
      <c r="D15" s="84"/>
      <c r="E15" s="85"/>
      <c r="F15" s="84"/>
      <c r="G15" s="84"/>
      <c r="H15" s="84"/>
      <c r="I15" s="84"/>
      <c r="J15" s="84"/>
      <c r="K15" s="84"/>
      <c r="L15" s="84"/>
      <c r="M15" s="84"/>
      <c r="N15" s="80"/>
    </row>
    <row r="16" spans="1:14" ht="18.75" x14ac:dyDescent="0.25">
      <c r="A16" s="81"/>
      <c r="B16" s="65" t="s">
        <v>39</v>
      </c>
      <c r="C16" s="65"/>
      <c r="D16" s="8" t="s">
        <v>40</v>
      </c>
      <c r="E16" s="9">
        <f>E17+E18+E19+E20+E21</f>
        <v>75961.5141</v>
      </c>
      <c r="F16" s="72">
        <f>F23+F66+F103</f>
        <v>0</v>
      </c>
      <c r="G16" s="72"/>
      <c r="H16" s="72">
        <f>H23+H66+H103</f>
        <v>68462.821209999995</v>
      </c>
      <c r="I16" s="72"/>
      <c r="J16" s="72">
        <f>J23+J66+J103</f>
        <v>7172.7928899999988</v>
      </c>
      <c r="K16" s="72"/>
      <c r="L16" s="72">
        <f>L23+L66+L103</f>
        <v>325.89999999999998</v>
      </c>
      <c r="M16" s="72"/>
      <c r="N16" s="57"/>
    </row>
    <row r="17" spans="1:14" ht="18.75" x14ac:dyDescent="0.25">
      <c r="A17" s="82"/>
      <c r="B17" s="66"/>
      <c r="C17" s="66"/>
      <c r="D17" s="6">
        <v>2014</v>
      </c>
      <c r="E17" s="12">
        <f>SUM(F17:M17)</f>
        <v>12010.298709999999</v>
      </c>
      <c r="F17" s="66">
        <f t="shared" ref="F17:H21" si="0">F24+F67+F104</f>
        <v>0</v>
      </c>
      <c r="G17" s="66"/>
      <c r="H17" s="66">
        <f t="shared" si="0"/>
        <v>8930.2412100000001</v>
      </c>
      <c r="I17" s="66"/>
      <c r="J17" s="66">
        <f t="shared" ref="J17" si="1">J24+J67+J104</f>
        <v>2754.1574999999998</v>
      </c>
      <c r="K17" s="66"/>
      <c r="L17" s="66">
        <f t="shared" ref="L17" si="2">L24+L67+L104</f>
        <v>325.89999999999998</v>
      </c>
      <c r="M17" s="66"/>
      <c r="N17" s="58"/>
    </row>
    <row r="18" spans="1:14" ht="18.75" x14ac:dyDescent="0.25">
      <c r="A18" s="82"/>
      <c r="B18" s="66"/>
      <c r="C18" s="66"/>
      <c r="D18" s="6">
        <v>2015</v>
      </c>
      <c r="E18" s="12">
        <f t="shared" ref="E18:E21" si="3">SUM(F18:M18)</f>
        <v>13414.255990000001</v>
      </c>
      <c r="F18" s="66">
        <f t="shared" si="0"/>
        <v>0</v>
      </c>
      <c r="G18" s="66"/>
      <c r="H18" s="66">
        <f t="shared" si="0"/>
        <v>12978.78</v>
      </c>
      <c r="I18" s="66"/>
      <c r="J18" s="66">
        <f t="shared" ref="J18" si="4">J25+J68+J105</f>
        <v>435.47599000000002</v>
      </c>
      <c r="K18" s="66"/>
      <c r="L18" s="66">
        <f t="shared" ref="L18" si="5">L25+L68+L105</f>
        <v>0</v>
      </c>
      <c r="M18" s="66"/>
      <c r="N18" s="58"/>
    </row>
    <row r="19" spans="1:14" ht="18.75" x14ac:dyDescent="0.25">
      <c r="A19" s="82"/>
      <c r="B19" s="66"/>
      <c r="C19" s="66"/>
      <c r="D19" s="6">
        <v>2016</v>
      </c>
      <c r="E19" s="12">
        <f t="shared" si="3"/>
        <v>6299.1</v>
      </c>
      <c r="F19" s="66">
        <f t="shared" si="0"/>
        <v>0</v>
      </c>
      <c r="G19" s="66"/>
      <c r="H19" s="66">
        <f t="shared" si="0"/>
        <v>4727.3</v>
      </c>
      <c r="I19" s="66"/>
      <c r="J19" s="66">
        <f t="shared" ref="J19" si="6">J26+J69+J106</f>
        <v>1571.8</v>
      </c>
      <c r="K19" s="66"/>
      <c r="L19" s="66">
        <f t="shared" ref="L19" si="7">L26+L69+L106</f>
        <v>0</v>
      </c>
      <c r="M19" s="66"/>
      <c r="N19" s="58"/>
    </row>
    <row r="20" spans="1:14" ht="18.75" x14ac:dyDescent="0.25">
      <c r="A20" s="82"/>
      <c r="B20" s="66"/>
      <c r="C20" s="66"/>
      <c r="D20" s="6">
        <v>2017</v>
      </c>
      <c r="E20" s="12">
        <f t="shared" si="3"/>
        <v>8135.3649999999998</v>
      </c>
      <c r="F20" s="66">
        <f t="shared" si="0"/>
        <v>0</v>
      </c>
      <c r="G20" s="66"/>
      <c r="H20" s="66">
        <f t="shared" si="0"/>
        <v>6775.24</v>
      </c>
      <c r="I20" s="66"/>
      <c r="J20" s="66">
        <f t="shared" ref="J20" si="8">J27+J70+J107</f>
        <v>1360.125</v>
      </c>
      <c r="K20" s="66"/>
      <c r="L20" s="66">
        <f t="shared" ref="L20" si="9">L27+L70+L107</f>
        <v>0</v>
      </c>
      <c r="M20" s="66"/>
      <c r="N20" s="58"/>
    </row>
    <row r="21" spans="1:14" ht="19.5" thickBot="1" x14ac:dyDescent="0.3">
      <c r="A21" s="83"/>
      <c r="B21" s="67"/>
      <c r="C21" s="67"/>
      <c r="D21" s="10">
        <v>2018</v>
      </c>
      <c r="E21" s="13">
        <f t="shared" si="3"/>
        <v>36102.494400000003</v>
      </c>
      <c r="F21" s="67">
        <f t="shared" si="0"/>
        <v>0</v>
      </c>
      <c r="G21" s="67"/>
      <c r="H21" s="67">
        <f t="shared" si="0"/>
        <v>35051.26</v>
      </c>
      <c r="I21" s="67"/>
      <c r="J21" s="67">
        <f t="shared" ref="J21" si="10">J28+J71+J108</f>
        <v>1051.2344000000001</v>
      </c>
      <c r="K21" s="67"/>
      <c r="L21" s="67">
        <f t="shared" ref="L21" si="11">L28+L71+L108</f>
        <v>0</v>
      </c>
      <c r="M21" s="67"/>
      <c r="N21" s="59"/>
    </row>
    <row r="22" spans="1:14" ht="19.5" thickBot="1" x14ac:dyDescent="0.35">
      <c r="A22" s="31" t="s">
        <v>41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8.75" customHeight="1" x14ac:dyDescent="0.25">
      <c r="A23" s="73">
        <v>1</v>
      </c>
      <c r="B23" s="76" t="s">
        <v>42</v>
      </c>
      <c r="C23" s="65"/>
      <c r="D23" s="8" t="s">
        <v>40</v>
      </c>
      <c r="E23" s="9">
        <f>E24+E25+E26+E27+E28</f>
        <v>54179.892210000005</v>
      </c>
      <c r="F23" s="68">
        <f t="shared" ref="F23" si="12">F24+F25+F26+F27+F28</f>
        <v>0</v>
      </c>
      <c r="G23" s="69"/>
      <c r="H23" s="68">
        <f t="shared" ref="H23" si="13">H24+H25+H26+H27+H28</f>
        <v>52660.116000000002</v>
      </c>
      <c r="I23" s="69"/>
      <c r="J23" s="68">
        <f t="shared" ref="J23" si="14">J24+J25+J26+J27+J28</f>
        <v>1193.8762099999999</v>
      </c>
      <c r="K23" s="69"/>
      <c r="L23" s="68">
        <f>L24+L25+L26+L27+L28</f>
        <v>325.89999999999998</v>
      </c>
      <c r="M23" s="69"/>
      <c r="N23" s="57"/>
    </row>
    <row r="24" spans="1:14" ht="18.75" x14ac:dyDescent="0.25">
      <c r="A24" s="74"/>
      <c r="B24" s="77"/>
      <c r="C24" s="66"/>
      <c r="D24" s="6">
        <v>2014</v>
      </c>
      <c r="E24" s="7">
        <f>SUM(F24:M24)</f>
        <v>3438.9960000000001</v>
      </c>
      <c r="F24" s="60">
        <f>F30+F36+F42+F48+F54+F60</f>
        <v>0</v>
      </c>
      <c r="G24" s="61"/>
      <c r="H24" s="60">
        <f>H30+H36+H42+H48+H54+H60</f>
        <v>2948.4360000000001</v>
      </c>
      <c r="I24" s="61"/>
      <c r="J24" s="60">
        <f>J30+J36+J42+J48+J54+J60</f>
        <v>164.66</v>
      </c>
      <c r="K24" s="61"/>
      <c r="L24" s="60">
        <f>L30+L36+L42+L48+L54+L60</f>
        <v>325.89999999999998</v>
      </c>
      <c r="M24" s="61"/>
      <c r="N24" s="58"/>
    </row>
    <row r="25" spans="1:14" ht="18.75" x14ac:dyDescent="0.25">
      <c r="A25" s="74"/>
      <c r="B25" s="77"/>
      <c r="C25" s="66"/>
      <c r="D25" s="6">
        <v>2015</v>
      </c>
      <c r="E25" s="7">
        <f t="shared" ref="E25:E28" si="15">SUM(F25:M25)</f>
        <v>7668.0368100000005</v>
      </c>
      <c r="F25" s="60">
        <f t="shared" ref="F25:H28" si="16">F31+F37+F43+F49+F55+F61</f>
        <v>0</v>
      </c>
      <c r="G25" s="61"/>
      <c r="H25" s="60">
        <f t="shared" si="16"/>
        <v>7393.18</v>
      </c>
      <c r="I25" s="61"/>
      <c r="J25" s="60">
        <f t="shared" ref="J25" si="17">J31+J37+J43+J49+J55+J61</f>
        <v>274.85681</v>
      </c>
      <c r="K25" s="61"/>
      <c r="L25" s="60">
        <f t="shared" ref="L25" si="18">L31+L37+L43+L49+L55+L61</f>
        <v>0</v>
      </c>
      <c r="M25" s="61"/>
      <c r="N25" s="58"/>
    </row>
    <row r="26" spans="1:14" ht="18.75" x14ac:dyDescent="0.25">
      <c r="A26" s="74"/>
      <c r="B26" s="77"/>
      <c r="C26" s="66"/>
      <c r="D26" s="6">
        <v>2016</v>
      </c>
      <c r="E26" s="7">
        <f t="shared" si="15"/>
        <v>506</v>
      </c>
      <c r="F26" s="60">
        <f t="shared" si="16"/>
        <v>0</v>
      </c>
      <c r="G26" s="61"/>
      <c r="H26" s="60">
        <f t="shared" si="16"/>
        <v>492</v>
      </c>
      <c r="I26" s="61"/>
      <c r="J26" s="60">
        <f t="shared" ref="J26" si="19">J32+J38+J44+J50+J56+J62</f>
        <v>14</v>
      </c>
      <c r="K26" s="61"/>
      <c r="L26" s="60">
        <f t="shared" ref="L26" si="20">L32+L38+L44+L50+L56+L62</f>
        <v>0</v>
      </c>
      <c r="M26" s="61"/>
      <c r="N26" s="58"/>
    </row>
    <row r="27" spans="1:14" ht="18.75" x14ac:dyDescent="0.25">
      <c r="A27" s="74"/>
      <c r="B27" s="77"/>
      <c r="C27" s="66"/>
      <c r="D27" s="6">
        <v>2017</v>
      </c>
      <c r="E27" s="7">
        <f t="shared" si="15"/>
        <v>6814.3649999999998</v>
      </c>
      <c r="F27" s="60">
        <f t="shared" si="16"/>
        <v>0</v>
      </c>
      <c r="G27" s="61"/>
      <c r="H27" s="60">
        <f t="shared" si="16"/>
        <v>6775.24</v>
      </c>
      <c r="I27" s="61"/>
      <c r="J27" s="60">
        <f t="shared" ref="J27" si="21">J33+J39+J45+J51+J57+J63</f>
        <v>39.125</v>
      </c>
      <c r="K27" s="61"/>
      <c r="L27" s="60">
        <f t="shared" ref="L27" si="22">L33+L39+L45+L51+L57+L63</f>
        <v>0</v>
      </c>
      <c r="M27" s="61"/>
      <c r="N27" s="58"/>
    </row>
    <row r="28" spans="1:14" ht="19.5" thickBot="1" x14ac:dyDescent="0.3">
      <c r="A28" s="75"/>
      <c r="B28" s="78"/>
      <c r="C28" s="67"/>
      <c r="D28" s="10">
        <v>2018</v>
      </c>
      <c r="E28" s="11">
        <f t="shared" si="15"/>
        <v>35752.494400000003</v>
      </c>
      <c r="F28" s="70">
        <f t="shared" si="16"/>
        <v>0</v>
      </c>
      <c r="G28" s="71"/>
      <c r="H28" s="70">
        <f t="shared" si="16"/>
        <v>35051.26</v>
      </c>
      <c r="I28" s="71"/>
      <c r="J28" s="70">
        <f t="shared" ref="J28" si="23">J34+J40+J46+J52+J58+J64</f>
        <v>701.23440000000005</v>
      </c>
      <c r="K28" s="71"/>
      <c r="L28" s="70">
        <f t="shared" ref="L28" si="24">L34+L40+L46+L52+L58+L64</f>
        <v>0</v>
      </c>
      <c r="M28" s="71"/>
      <c r="N28" s="59"/>
    </row>
    <row r="29" spans="1:14" ht="18.75" x14ac:dyDescent="0.25">
      <c r="A29" s="62">
        <v>1.1000000000000001</v>
      </c>
      <c r="B29" s="65" t="s">
        <v>43</v>
      </c>
      <c r="C29" s="65"/>
      <c r="D29" s="8" t="s">
        <v>40</v>
      </c>
      <c r="E29" s="9">
        <f>E30+E31+E32+E33+E34</f>
        <v>0</v>
      </c>
      <c r="F29" s="68">
        <f t="shared" ref="F29" si="25">F30+F31+F32+F33+F34</f>
        <v>0</v>
      </c>
      <c r="G29" s="69"/>
      <c r="H29" s="68">
        <f t="shared" ref="H29" si="26">H30+H31+H32+H33+H34</f>
        <v>0</v>
      </c>
      <c r="I29" s="69"/>
      <c r="J29" s="68">
        <f t="shared" ref="J29" si="27">J30+J31+J32+J33+J34</f>
        <v>0</v>
      </c>
      <c r="K29" s="69"/>
      <c r="L29" s="68">
        <f>L30+L31+L32+L33+L34</f>
        <v>0</v>
      </c>
      <c r="M29" s="69"/>
      <c r="N29" s="57" t="s">
        <v>45</v>
      </c>
    </row>
    <row r="30" spans="1:14" ht="18.75" x14ac:dyDescent="0.25">
      <c r="A30" s="63"/>
      <c r="B30" s="66"/>
      <c r="C30" s="66"/>
      <c r="D30" s="6">
        <v>2014</v>
      </c>
      <c r="E30" s="7">
        <f>SUM(F30:M30)</f>
        <v>0</v>
      </c>
      <c r="F30" s="60">
        <v>0</v>
      </c>
      <c r="G30" s="61"/>
      <c r="H30" s="60">
        <v>0</v>
      </c>
      <c r="I30" s="61"/>
      <c r="J30" s="60">
        <v>0</v>
      </c>
      <c r="K30" s="61"/>
      <c r="L30" s="60">
        <v>0</v>
      </c>
      <c r="M30" s="61"/>
      <c r="N30" s="58"/>
    </row>
    <row r="31" spans="1:14" ht="18.75" x14ac:dyDescent="0.25">
      <c r="A31" s="63"/>
      <c r="B31" s="66"/>
      <c r="C31" s="66"/>
      <c r="D31" s="6">
        <v>2015</v>
      </c>
      <c r="E31" s="7">
        <f t="shared" ref="E31:E34" si="28">SUM(F31:M31)</f>
        <v>0</v>
      </c>
      <c r="F31" s="60">
        <v>0</v>
      </c>
      <c r="G31" s="61"/>
      <c r="H31" s="60">
        <v>0</v>
      </c>
      <c r="I31" s="61"/>
      <c r="J31" s="60">
        <v>0</v>
      </c>
      <c r="K31" s="61"/>
      <c r="L31" s="60">
        <v>0</v>
      </c>
      <c r="M31" s="61"/>
      <c r="N31" s="58"/>
    </row>
    <row r="32" spans="1:14" ht="18.75" x14ac:dyDescent="0.25">
      <c r="A32" s="63"/>
      <c r="B32" s="66"/>
      <c r="C32" s="66"/>
      <c r="D32" s="6">
        <v>2016</v>
      </c>
      <c r="E32" s="7">
        <f t="shared" si="28"/>
        <v>0</v>
      </c>
      <c r="F32" s="60">
        <v>0</v>
      </c>
      <c r="G32" s="61"/>
      <c r="H32" s="60">
        <v>0</v>
      </c>
      <c r="I32" s="61"/>
      <c r="J32" s="60">
        <v>0</v>
      </c>
      <c r="K32" s="61"/>
      <c r="L32" s="60">
        <v>0</v>
      </c>
      <c r="M32" s="61"/>
      <c r="N32" s="58"/>
    </row>
    <row r="33" spans="1:14" ht="18.75" x14ac:dyDescent="0.25">
      <c r="A33" s="63"/>
      <c r="B33" s="66"/>
      <c r="C33" s="66"/>
      <c r="D33" s="6">
        <v>2017</v>
      </c>
      <c r="E33" s="7">
        <f t="shared" si="28"/>
        <v>0</v>
      </c>
      <c r="F33" s="60">
        <v>0</v>
      </c>
      <c r="G33" s="61"/>
      <c r="H33" s="60">
        <v>0</v>
      </c>
      <c r="I33" s="61"/>
      <c r="J33" s="60">
        <v>0</v>
      </c>
      <c r="K33" s="61"/>
      <c r="L33" s="60">
        <v>0</v>
      </c>
      <c r="M33" s="61"/>
      <c r="N33" s="58"/>
    </row>
    <row r="34" spans="1:14" ht="19.5" thickBot="1" x14ac:dyDescent="0.3">
      <c r="A34" s="64"/>
      <c r="B34" s="67"/>
      <c r="C34" s="67"/>
      <c r="D34" s="10">
        <v>2018</v>
      </c>
      <c r="E34" s="11">
        <f t="shared" si="28"/>
        <v>0</v>
      </c>
      <c r="F34" s="70">
        <v>0</v>
      </c>
      <c r="G34" s="71"/>
      <c r="H34" s="70">
        <v>0</v>
      </c>
      <c r="I34" s="71"/>
      <c r="J34" s="70">
        <v>0</v>
      </c>
      <c r="K34" s="71"/>
      <c r="L34" s="70">
        <v>0</v>
      </c>
      <c r="M34" s="71"/>
      <c r="N34" s="59"/>
    </row>
    <row r="35" spans="1:14" ht="18.75" x14ac:dyDescent="0.25">
      <c r="A35" s="62">
        <v>1.2</v>
      </c>
      <c r="B35" s="65" t="s">
        <v>44</v>
      </c>
      <c r="C35" s="65"/>
      <c r="D35" s="8" t="s">
        <v>40</v>
      </c>
      <c r="E35" s="9">
        <f>E36+E37+E38+E39+E40</f>
        <v>11301.483820000001</v>
      </c>
      <c r="F35" s="68">
        <f t="shared" ref="F35" si="29">F36+F37+F38+F39+F40</f>
        <v>0</v>
      </c>
      <c r="G35" s="69"/>
      <c r="H35" s="68">
        <f t="shared" ref="H35" si="30">H36+H37+H38+H39+H40</f>
        <v>10844.396000000001</v>
      </c>
      <c r="I35" s="69"/>
      <c r="J35" s="68">
        <f t="shared" ref="J35" si="31">J36+J37+J38+J39+J40</f>
        <v>457.08782000000002</v>
      </c>
      <c r="K35" s="69"/>
      <c r="L35" s="68">
        <f>L36+L37+L38+L39+L40</f>
        <v>0</v>
      </c>
      <c r="M35" s="69"/>
      <c r="N35" s="57" t="s">
        <v>45</v>
      </c>
    </row>
    <row r="36" spans="1:14" ht="18.75" x14ac:dyDescent="0.25">
      <c r="A36" s="63"/>
      <c r="B36" s="66"/>
      <c r="C36" s="66"/>
      <c r="D36" s="6">
        <v>2014</v>
      </c>
      <c r="E36" s="7">
        <f>SUM(F36:M36)</f>
        <v>2758.9960000000001</v>
      </c>
      <c r="F36" s="60">
        <v>0</v>
      </c>
      <c r="G36" s="61"/>
      <c r="H36" s="60">
        <v>2601.4360000000001</v>
      </c>
      <c r="I36" s="61"/>
      <c r="J36" s="60">
        <v>157.56</v>
      </c>
      <c r="K36" s="61"/>
      <c r="L36" s="60">
        <v>0</v>
      </c>
      <c r="M36" s="61"/>
      <c r="N36" s="58"/>
    </row>
    <row r="37" spans="1:14" ht="18.75" x14ac:dyDescent="0.25">
      <c r="A37" s="63"/>
      <c r="B37" s="66"/>
      <c r="C37" s="66"/>
      <c r="D37" s="6">
        <v>2015</v>
      </c>
      <c r="E37" s="7">
        <f t="shared" ref="E37:E40" si="32">SUM(F37:M37)</f>
        <v>7644.8828200000007</v>
      </c>
      <c r="F37" s="60">
        <v>0</v>
      </c>
      <c r="G37" s="61"/>
      <c r="H37" s="60">
        <v>7393.18</v>
      </c>
      <c r="I37" s="61"/>
      <c r="J37" s="60">
        <v>251.70282</v>
      </c>
      <c r="K37" s="61"/>
      <c r="L37" s="60">
        <v>0</v>
      </c>
      <c r="M37" s="61"/>
      <c r="N37" s="58"/>
    </row>
    <row r="38" spans="1:14" ht="18.75" x14ac:dyDescent="0.25">
      <c r="A38" s="63"/>
      <c r="B38" s="66"/>
      <c r="C38" s="66"/>
      <c r="D38" s="6">
        <v>2016</v>
      </c>
      <c r="E38" s="7">
        <f t="shared" si="32"/>
        <v>0</v>
      </c>
      <c r="F38" s="60">
        <v>0</v>
      </c>
      <c r="G38" s="61"/>
      <c r="H38" s="60">
        <v>0</v>
      </c>
      <c r="I38" s="61"/>
      <c r="J38" s="60">
        <v>0</v>
      </c>
      <c r="K38" s="61"/>
      <c r="L38" s="60">
        <v>0</v>
      </c>
      <c r="M38" s="61"/>
      <c r="N38" s="58"/>
    </row>
    <row r="39" spans="1:14" ht="18.75" x14ac:dyDescent="0.25">
      <c r="A39" s="63"/>
      <c r="B39" s="66"/>
      <c r="C39" s="66"/>
      <c r="D39" s="6">
        <v>2017</v>
      </c>
      <c r="E39" s="7">
        <f t="shared" si="32"/>
        <v>464.36500000000001</v>
      </c>
      <c r="F39" s="60">
        <v>0</v>
      </c>
      <c r="G39" s="61"/>
      <c r="H39" s="60">
        <v>425.24</v>
      </c>
      <c r="I39" s="61"/>
      <c r="J39" s="60">
        <v>39.125</v>
      </c>
      <c r="K39" s="61"/>
      <c r="L39" s="60">
        <v>0</v>
      </c>
      <c r="M39" s="61"/>
      <c r="N39" s="58"/>
    </row>
    <row r="40" spans="1:14" ht="19.5" thickBot="1" x14ac:dyDescent="0.3">
      <c r="A40" s="64"/>
      <c r="B40" s="67"/>
      <c r="C40" s="67"/>
      <c r="D40" s="10">
        <v>2018</v>
      </c>
      <c r="E40" s="11">
        <f t="shared" si="32"/>
        <v>433.24</v>
      </c>
      <c r="F40" s="70">
        <v>0</v>
      </c>
      <c r="G40" s="71"/>
      <c r="H40" s="70">
        <v>424.54</v>
      </c>
      <c r="I40" s="71"/>
      <c r="J40" s="70">
        <v>8.6999999999999993</v>
      </c>
      <c r="K40" s="71"/>
      <c r="L40" s="70">
        <v>0</v>
      </c>
      <c r="M40" s="71"/>
      <c r="N40" s="59"/>
    </row>
    <row r="41" spans="1:14" ht="18.75" x14ac:dyDescent="0.25">
      <c r="A41" s="62">
        <v>1.3</v>
      </c>
      <c r="B41" s="65" t="s">
        <v>46</v>
      </c>
      <c r="C41" s="65"/>
      <c r="D41" s="8" t="s">
        <v>40</v>
      </c>
      <c r="E41" s="9">
        <f>E42+E43+E44+E45+E46</f>
        <v>200</v>
      </c>
      <c r="F41" s="68">
        <f t="shared" ref="F41" si="33">F42+F43+F44+F45+F46</f>
        <v>0</v>
      </c>
      <c r="G41" s="69"/>
      <c r="H41" s="68">
        <f t="shared" ref="H41" si="34">H42+H43+H44+H45+H46</f>
        <v>200</v>
      </c>
      <c r="I41" s="69"/>
      <c r="J41" s="68">
        <f t="shared" ref="J41" si="35">J42+J43+J44+J45+J46</f>
        <v>0</v>
      </c>
      <c r="K41" s="69"/>
      <c r="L41" s="68">
        <f>L42+L43+L44+L45+L46</f>
        <v>0</v>
      </c>
      <c r="M41" s="69"/>
      <c r="N41" s="57" t="s">
        <v>45</v>
      </c>
    </row>
    <row r="42" spans="1:14" ht="18.75" x14ac:dyDescent="0.25">
      <c r="A42" s="63"/>
      <c r="B42" s="66"/>
      <c r="C42" s="66"/>
      <c r="D42" s="6">
        <v>2014</v>
      </c>
      <c r="E42" s="7">
        <f>SUM(F42:M42)</f>
        <v>0</v>
      </c>
      <c r="F42" s="60">
        <v>0</v>
      </c>
      <c r="G42" s="61"/>
      <c r="H42" s="60">
        <v>0</v>
      </c>
      <c r="I42" s="61"/>
      <c r="J42" s="60">
        <v>0</v>
      </c>
      <c r="K42" s="61"/>
      <c r="L42" s="60">
        <v>0</v>
      </c>
      <c r="M42" s="61"/>
      <c r="N42" s="58"/>
    </row>
    <row r="43" spans="1:14" ht="18.75" x14ac:dyDescent="0.25">
      <c r="A43" s="63"/>
      <c r="B43" s="66"/>
      <c r="C43" s="66"/>
      <c r="D43" s="6">
        <v>2015</v>
      </c>
      <c r="E43" s="7">
        <f t="shared" ref="E43:E46" si="36">SUM(F43:M43)</f>
        <v>0</v>
      </c>
      <c r="F43" s="60">
        <v>0</v>
      </c>
      <c r="G43" s="61"/>
      <c r="H43" s="60">
        <v>0</v>
      </c>
      <c r="I43" s="61"/>
      <c r="J43" s="60">
        <v>0</v>
      </c>
      <c r="K43" s="61"/>
      <c r="L43" s="60">
        <v>0</v>
      </c>
      <c r="M43" s="61"/>
      <c r="N43" s="58"/>
    </row>
    <row r="44" spans="1:14" ht="18.75" x14ac:dyDescent="0.25">
      <c r="A44" s="63"/>
      <c r="B44" s="66"/>
      <c r="C44" s="66"/>
      <c r="D44" s="6">
        <v>2016</v>
      </c>
      <c r="E44" s="7">
        <f t="shared" si="36"/>
        <v>200</v>
      </c>
      <c r="F44" s="60">
        <v>0</v>
      </c>
      <c r="G44" s="61"/>
      <c r="H44" s="60">
        <v>200</v>
      </c>
      <c r="I44" s="61"/>
      <c r="J44" s="60">
        <v>0</v>
      </c>
      <c r="K44" s="61"/>
      <c r="L44" s="60">
        <v>0</v>
      </c>
      <c r="M44" s="61"/>
      <c r="N44" s="58"/>
    </row>
    <row r="45" spans="1:14" ht="18.75" x14ac:dyDescent="0.25">
      <c r="A45" s="63"/>
      <c r="B45" s="66"/>
      <c r="C45" s="66"/>
      <c r="D45" s="6">
        <v>2017</v>
      </c>
      <c r="E45" s="7">
        <f t="shared" si="36"/>
        <v>0</v>
      </c>
      <c r="F45" s="60">
        <v>0</v>
      </c>
      <c r="G45" s="61"/>
      <c r="H45" s="60">
        <v>0</v>
      </c>
      <c r="I45" s="61"/>
      <c r="J45" s="60">
        <v>0</v>
      </c>
      <c r="K45" s="61"/>
      <c r="L45" s="60">
        <v>0</v>
      </c>
      <c r="M45" s="61"/>
      <c r="N45" s="58"/>
    </row>
    <row r="46" spans="1:14" ht="19.5" thickBot="1" x14ac:dyDescent="0.3">
      <c r="A46" s="64"/>
      <c r="B46" s="67"/>
      <c r="C46" s="67"/>
      <c r="D46" s="10">
        <v>2018</v>
      </c>
      <c r="E46" s="11">
        <f t="shared" si="36"/>
        <v>0</v>
      </c>
      <c r="F46" s="70">
        <v>0</v>
      </c>
      <c r="G46" s="71"/>
      <c r="H46" s="70">
        <v>0</v>
      </c>
      <c r="I46" s="71"/>
      <c r="J46" s="70">
        <v>0</v>
      </c>
      <c r="K46" s="71"/>
      <c r="L46" s="70">
        <v>0</v>
      </c>
      <c r="M46" s="71"/>
      <c r="N46" s="59"/>
    </row>
    <row r="47" spans="1:14" ht="18.75" x14ac:dyDescent="0.25">
      <c r="A47" s="62">
        <v>1.4</v>
      </c>
      <c r="B47" s="65" t="s">
        <v>47</v>
      </c>
      <c r="C47" s="65"/>
      <c r="D47" s="8" t="s">
        <v>40</v>
      </c>
      <c r="E47" s="9">
        <f>E48+E49+E50+E51+E52</f>
        <v>986</v>
      </c>
      <c r="F47" s="68">
        <f t="shared" ref="F47" si="37">F48+F49+F50+F51+F52</f>
        <v>0</v>
      </c>
      <c r="G47" s="69"/>
      <c r="H47" s="68">
        <f t="shared" ref="H47" si="38">H48+H49+H50+H51+H52</f>
        <v>639</v>
      </c>
      <c r="I47" s="69"/>
      <c r="J47" s="68">
        <f t="shared" ref="J47" si="39">J48+J49+J50+J51+J52</f>
        <v>21.1</v>
      </c>
      <c r="K47" s="69"/>
      <c r="L47" s="68">
        <f>L48+L49+L50+L51+L52</f>
        <v>325.89999999999998</v>
      </c>
      <c r="M47" s="69"/>
      <c r="N47" s="57" t="s">
        <v>45</v>
      </c>
    </row>
    <row r="48" spans="1:14" ht="18.75" x14ac:dyDescent="0.25">
      <c r="A48" s="63"/>
      <c r="B48" s="66"/>
      <c r="C48" s="66"/>
      <c r="D48" s="6">
        <v>2014</v>
      </c>
      <c r="E48" s="7">
        <f>SUM(F48:M48)</f>
        <v>680</v>
      </c>
      <c r="F48" s="60">
        <v>0</v>
      </c>
      <c r="G48" s="61"/>
      <c r="H48" s="60">
        <v>347</v>
      </c>
      <c r="I48" s="61"/>
      <c r="J48" s="60">
        <v>7.1</v>
      </c>
      <c r="K48" s="61"/>
      <c r="L48" s="60">
        <v>325.89999999999998</v>
      </c>
      <c r="M48" s="61"/>
      <c r="N48" s="58"/>
    </row>
    <row r="49" spans="1:14" ht="18.75" x14ac:dyDescent="0.25">
      <c r="A49" s="63"/>
      <c r="B49" s="66"/>
      <c r="C49" s="66"/>
      <c r="D49" s="6">
        <v>2015</v>
      </c>
      <c r="E49" s="7">
        <f t="shared" ref="E49:E52" si="40">SUM(F49:M49)</f>
        <v>0</v>
      </c>
      <c r="F49" s="60">
        <v>0</v>
      </c>
      <c r="G49" s="61"/>
      <c r="H49" s="60">
        <v>0</v>
      </c>
      <c r="I49" s="61"/>
      <c r="J49" s="60">
        <v>0</v>
      </c>
      <c r="K49" s="61"/>
      <c r="L49" s="60">
        <v>0</v>
      </c>
      <c r="M49" s="61"/>
      <c r="N49" s="58"/>
    </row>
    <row r="50" spans="1:14" ht="18.75" x14ac:dyDescent="0.25">
      <c r="A50" s="63"/>
      <c r="B50" s="66"/>
      <c r="C50" s="66"/>
      <c r="D50" s="6">
        <v>2016</v>
      </c>
      <c r="E50" s="7">
        <f t="shared" si="40"/>
        <v>306</v>
      </c>
      <c r="F50" s="60">
        <v>0</v>
      </c>
      <c r="G50" s="61"/>
      <c r="H50" s="60">
        <v>292</v>
      </c>
      <c r="I50" s="61"/>
      <c r="J50" s="60">
        <v>14</v>
      </c>
      <c r="K50" s="61"/>
      <c r="L50" s="60">
        <v>0</v>
      </c>
      <c r="M50" s="61"/>
      <c r="N50" s="58"/>
    </row>
    <row r="51" spans="1:14" ht="18.75" x14ac:dyDescent="0.25">
      <c r="A51" s="63"/>
      <c r="B51" s="66"/>
      <c r="C51" s="66"/>
      <c r="D51" s="6">
        <v>2017</v>
      </c>
      <c r="E51" s="7">
        <f t="shared" si="40"/>
        <v>0</v>
      </c>
      <c r="F51" s="60">
        <v>0</v>
      </c>
      <c r="G51" s="61"/>
      <c r="H51" s="60">
        <v>0</v>
      </c>
      <c r="I51" s="61"/>
      <c r="J51" s="60">
        <v>0</v>
      </c>
      <c r="K51" s="61"/>
      <c r="L51" s="60">
        <v>0</v>
      </c>
      <c r="M51" s="61"/>
      <c r="N51" s="58"/>
    </row>
    <row r="52" spans="1:14" ht="65.25" customHeight="1" thickBot="1" x14ac:dyDescent="0.3">
      <c r="A52" s="64"/>
      <c r="B52" s="67"/>
      <c r="C52" s="67"/>
      <c r="D52" s="10">
        <v>2018</v>
      </c>
      <c r="E52" s="11">
        <f t="shared" si="40"/>
        <v>0</v>
      </c>
      <c r="F52" s="70">
        <v>0</v>
      </c>
      <c r="G52" s="71"/>
      <c r="H52" s="70">
        <v>0</v>
      </c>
      <c r="I52" s="71"/>
      <c r="J52" s="70">
        <v>0</v>
      </c>
      <c r="K52" s="71"/>
      <c r="L52" s="70">
        <v>0</v>
      </c>
      <c r="M52" s="71"/>
      <c r="N52" s="59"/>
    </row>
    <row r="53" spans="1:14" ht="18.75" x14ac:dyDescent="0.25">
      <c r="A53" s="62">
        <v>1.5</v>
      </c>
      <c r="B53" s="65" t="s">
        <v>48</v>
      </c>
      <c r="C53" s="65"/>
      <c r="D53" s="8" t="s">
        <v>40</v>
      </c>
      <c r="E53" s="9">
        <f>E54+E55+E56+E57+E58</f>
        <v>35342.408389999997</v>
      </c>
      <c r="F53" s="68">
        <f t="shared" ref="F53" si="41">F54+F55+F56+F57+F58</f>
        <v>0</v>
      </c>
      <c r="G53" s="69"/>
      <c r="H53" s="68">
        <f t="shared" ref="H53" si="42">H54+H55+H56+H57+H58</f>
        <v>34626.720000000001</v>
      </c>
      <c r="I53" s="69"/>
      <c r="J53" s="68">
        <f>J54+J55+J56+J57+J58</f>
        <v>715.68839000000003</v>
      </c>
      <c r="K53" s="69"/>
      <c r="L53" s="68">
        <f>L54+L55+L56+L57+L58</f>
        <v>0</v>
      </c>
      <c r="M53" s="69"/>
      <c r="N53" s="57" t="s">
        <v>45</v>
      </c>
    </row>
    <row r="54" spans="1:14" ht="18.75" x14ac:dyDescent="0.25">
      <c r="A54" s="63"/>
      <c r="B54" s="66"/>
      <c r="C54" s="66"/>
      <c r="D54" s="6">
        <v>2014</v>
      </c>
      <c r="E54" s="7">
        <f>SUM(F54:M54)</f>
        <v>0</v>
      </c>
      <c r="F54" s="60">
        <v>0</v>
      </c>
      <c r="G54" s="61"/>
      <c r="H54" s="60">
        <v>0</v>
      </c>
      <c r="I54" s="61"/>
      <c r="J54" s="60">
        <v>0</v>
      </c>
      <c r="K54" s="61"/>
      <c r="L54" s="60">
        <v>0</v>
      </c>
      <c r="M54" s="61"/>
      <c r="N54" s="58"/>
    </row>
    <row r="55" spans="1:14" ht="18.75" x14ac:dyDescent="0.25">
      <c r="A55" s="63"/>
      <c r="B55" s="66"/>
      <c r="C55" s="66"/>
      <c r="D55" s="6">
        <v>2015</v>
      </c>
      <c r="E55" s="7">
        <f t="shared" ref="E55:E58" si="43">SUM(F55:M55)</f>
        <v>23.15399</v>
      </c>
      <c r="F55" s="60">
        <v>0</v>
      </c>
      <c r="G55" s="61"/>
      <c r="H55" s="60">
        <v>0</v>
      </c>
      <c r="I55" s="61"/>
      <c r="J55" s="60">
        <v>23.15399</v>
      </c>
      <c r="K55" s="61"/>
      <c r="L55" s="60">
        <v>0</v>
      </c>
      <c r="M55" s="61"/>
      <c r="N55" s="58"/>
    </row>
    <row r="56" spans="1:14" ht="18.75" x14ac:dyDescent="0.25">
      <c r="A56" s="63"/>
      <c r="B56" s="66"/>
      <c r="C56" s="66"/>
      <c r="D56" s="6">
        <v>2016</v>
      </c>
      <c r="E56" s="7">
        <f t="shared" si="43"/>
        <v>0</v>
      </c>
      <c r="F56" s="60">
        <v>0</v>
      </c>
      <c r="G56" s="61"/>
      <c r="H56" s="60">
        <v>0</v>
      </c>
      <c r="I56" s="61"/>
      <c r="J56" s="60">
        <v>0</v>
      </c>
      <c r="K56" s="61"/>
      <c r="L56" s="60">
        <v>0</v>
      </c>
      <c r="M56" s="61"/>
      <c r="N56" s="58"/>
    </row>
    <row r="57" spans="1:14" ht="18.75" x14ac:dyDescent="0.25">
      <c r="A57" s="63"/>
      <c r="B57" s="66"/>
      <c r="C57" s="66"/>
      <c r="D57" s="6">
        <v>2017</v>
      </c>
      <c r="E57" s="7">
        <f t="shared" si="43"/>
        <v>0</v>
      </c>
      <c r="F57" s="60">
        <v>0</v>
      </c>
      <c r="G57" s="61"/>
      <c r="H57" s="60">
        <v>0</v>
      </c>
      <c r="I57" s="61"/>
      <c r="J57" s="60">
        <v>0</v>
      </c>
      <c r="K57" s="61"/>
      <c r="L57" s="60">
        <v>0</v>
      </c>
      <c r="M57" s="61"/>
      <c r="N57" s="58"/>
    </row>
    <row r="58" spans="1:14" ht="19.5" thickBot="1" x14ac:dyDescent="0.3">
      <c r="A58" s="64"/>
      <c r="B58" s="67"/>
      <c r="C58" s="67"/>
      <c r="D58" s="10">
        <v>2018</v>
      </c>
      <c r="E58" s="11">
        <f t="shared" si="43"/>
        <v>35319.254399999998</v>
      </c>
      <c r="F58" s="70">
        <v>0</v>
      </c>
      <c r="G58" s="71"/>
      <c r="H58" s="94">
        <v>34626.720000000001</v>
      </c>
      <c r="I58" s="95"/>
      <c r="J58" s="70">
        <v>692.53440000000001</v>
      </c>
      <c r="K58" s="71"/>
      <c r="L58" s="70">
        <v>0</v>
      </c>
      <c r="M58" s="71"/>
      <c r="N58" s="59"/>
    </row>
    <row r="59" spans="1:14" ht="18.75" x14ac:dyDescent="0.25">
      <c r="A59" s="62">
        <v>1.6</v>
      </c>
      <c r="B59" s="65" t="s">
        <v>49</v>
      </c>
      <c r="C59" s="65"/>
      <c r="D59" s="8" t="s">
        <v>40</v>
      </c>
      <c r="E59" s="9">
        <f>E60+E61+E62+E63+E64</f>
        <v>6350</v>
      </c>
      <c r="F59" s="68">
        <f t="shared" ref="F59" si="44">F60+F61+F62+F63+F64</f>
        <v>0</v>
      </c>
      <c r="G59" s="69"/>
      <c r="H59" s="68">
        <f t="shared" ref="H59" si="45">H60+H61+H62+H63+H64</f>
        <v>6350</v>
      </c>
      <c r="I59" s="69"/>
      <c r="J59" s="68">
        <f t="shared" ref="J59" si="46">J60+J61+J62+J63+J64</f>
        <v>0</v>
      </c>
      <c r="K59" s="69"/>
      <c r="L59" s="68">
        <f>L60+L61+L62+L63+L64</f>
        <v>0</v>
      </c>
      <c r="M59" s="69"/>
      <c r="N59" s="57" t="s">
        <v>45</v>
      </c>
    </row>
    <row r="60" spans="1:14" ht="18.75" x14ac:dyDescent="0.25">
      <c r="A60" s="63"/>
      <c r="B60" s="66"/>
      <c r="C60" s="66"/>
      <c r="D60" s="6">
        <v>2014</v>
      </c>
      <c r="E60" s="7">
        <f>SUM(F60:M60)</f>
        <v>0</v>
      </c>
      <c r="F60" s="60">
        <v>0</v>
      </c>
      <c r="G60" s="61"/>
      <c r="H60" s="60">
        <v>0</v>
      </c>
      <c r="I60" s="61"/>
      <c r="J60" s="60">
        <v>0</v>
      </c>
      <c r="K60" s="61"/>
      <c r="L60" s="60">
        <v>0</v>
      </c>
      <c r="M60" s="61"/>
      <c r="N60" s="58"/>
    </row>
    <row r="61" spans="1:14" ht="18.75" x14ac:dyDescent="0.25">
      <c r="A61" s="63"/>
      <c r="B61" s="66"/>
      <c r="C61" s="66"/>
      <c r="D61" s="6">
        <v>2015</v>
      </c>
      <c r="E61" s="7">
        <f t="shared" ref="E61:E64" si="47">SUM(F61:M61)</f>
        <v>0</v>
      </c>
      <c r="F61" s="60">
        <v>0</v>
      </c>
      <c r="G61" s="61"/>
      <c r="H61" s="60">
        <v>0</v>
      </c>
      <c r="I61" s="61"/>
      <c r="J61" s="60">
        <v>0</v>
      </c>
      <c r="K61" s="61"/>
      <c r="L61" s="60">
        <v>0</v>
      </c>
      <c r="M61" s="61"/>
      <c r="N61" s="58"/>
    </row>
    <row r="62" spans="1:14" ht="18.75" x14ac:dyDescent="0.25">
      <c r="A62" s="63"/>
      <c r="B62" s="66"/>
      <c r="C62" s="66"/>
      <c r="D62" s="6">
        <v>2016</v>
      </c>
      <c r="E62" s="7">
        <f t="shared" si="47"/>
        <v>0</v>
      </c>
      <c r="F62" s="60">
        <v>0</v>
      </c>
      <c r="G62" s="61"/>
      <c r="H62" s="60">
        <v>0</v>
      </c>
      <c r="I62" s="61"/>
      <c r="J62" s="60">
        <v>0</v>
      </c>
      <c r="K62" s="61"/>
      <c r="L62" s="60">
        <v>0</v>
      </c>
      <c r="M62" s="61"/>
      <c r="N62" s="58"/>
    </row>
    <row r="63" spans="1:14" ht="18.75" x14ac:dyDescent="0.25">
      <c r="A63" s="63"/>
      <c r="B63" s="66"/>
      <c r="C63" s="66"/>
      <c r="D63" s="6">
        <v>2017</v>
      </c>
      <c r="E63" s="7">
        <f t="shared" si="47"/>
        <v>6350</v>
      </c>
      <c r="F63" s="60">
        <v>0</v>
      </c>
      <c r="G63" s="61"/>
      <c r="H63" s="60">
        <v>6350</v>
      </c>
      <c r="I63" s="61"/>
      <c r="J63" s="60">
        <v>0</v>
      </c>
      <c r="K63" s="61"/>
      <c r="L63" s="60">
        <v>0</v>
      </c>
      <c r="M63" s="61"/>
      <c r="N63" s="58"/>
    </row>
    <row r="64" spans="1:14" ht="25.5" customHeight="1" thickBot="1" x14ac:dyDescent="0.3">
      <c r="A64" s="64"/>
      <c r="B64" s="67"/>
      <c r="C64" s="67"/>
      <c r="D64" s="10">
        <v>2018</v>
      </c>
      <c r="E64" s="11">
        <f t="shared" si="47"/>
        <v>0</v>
      </c>
      <c r="F64" s="70">
        <v>0</v>
      </c>
      <c r="G64" s="71"/>
      <c r="H64" s="96">
        <v>0</v>
      </c>
      <c r="I64" s="97"/>
      <c r="J64" s="70">
        <v>0</v>
      </c>
      <c r="K64" s="71"/>
      <c r="L64" s="70">
        <v>0</v>
      </c>
      <c r="M64" s="71"/>
      <c r="N64" s="59"/>
    </row>
    <row r="65" spans="1:14" ht="25.5" customHeight="1" thickBot="1" x14ac:dyDescent="0.35">
      <c r="A65" s="101" t="s">
        <v>50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3"/>
    </row>
    <row r="66" spans="1:14" ht="18.75" x14ac:dyDescent="0.25">
      <c r="A66" s="98">
        <v>2</v>
      </c>
      <c r="B66" s="65" t="s">
        <v>51</v>
      </c>
      <c r="C66" s="65"/>
      <c r="D66" s="8" t="s">
        <v>40</v>
      </c>
      <c r="E66" s="9">
        <f>E67+E68+E69+E70+E71</f>
        <v>7171.8</v>
      </c>
      <c r="F66" s="68">
        <f t="shared" ref="F66" si="48">F67+F68+F69+F70+F71</f>
        <v>0</v>
      </c>
      <c r="G66" s="69"/>
      <c r="H66" s="68">
        <f t="shared" ref="H66" si="49">H67+H68+H69+H70+H71</f>
        <v>7053.5</v>
      </c>
      <c r="I66" s="69"/>
      <c r="J66" s="68">
        <f t="shared" ref="J66" si="50">J67+J68+J69+J70+J71</f>
        <v>118.3</v>
      </c>
      <c r="K66" s="69"/>
      <c r="L66" s="68">
        <f>L67+L68+L69+L70+L71</f>
        <v>0</v>
      </c>
      <c r="M66" s="69"/>
      <c r="N66" s="57"/>
    </row>
    <row r="67" spans="1:14" ht="18.75" x14ac:dyDescent="0.25">
      <c r="A67" s="99"/>
      <c r="B67" s="66"/>
      <c r="C67" s="66"/>
      <c r="D67" s="6">
        <v>2014</v>
      </c>
      <c r="E67" s="7">
        <f>SUM(F67:M67)</f>
        <v>164.3</v>
      </c>
      <c r="F67" s="60">
        <f>F73+F79+F91+F97</f>
        <v>0</v>
      </c>
      <c r="G67" s="61"/>
      <c r="H67" s="60">
        <f>H73+H79+H91+H97</f>
        <v>161</v>
      </c>
      <c r="I67" s="61"/>
      <c r="J67" s="60">
        <f>J73+J79+J91+J97</f>
        <v>3.3</v>
      </c>
      <c r="K67" s="61"/>
      <c r="L67" s="60">
        <f>L73+L79+L91+L97</f>
        <v>0</v>
      </c>
      <c r="M67" s="61"/>
      <c r="N67" s="58"/>
    </row>
    <row r="68" spans="1:14" ht="18.75" x14ac:dyDescent="0.25">
      <c r="A68" s="99"/>
      <c r="B68" s="66"/>
      <c r="C68" s="66"/>
      <c r="D68" s="6">
        <v>2015</v>
      </c>
      <c r="E68" s="7">
        <f t="shared" ref="E68:E71" si="51">SUM(F68:M68)</f>
        <v>4522.5</v>
      </c>
      <c r="F68" s="60">
        <f t="shared" ref="F68:H71" si="52">F74+F80+F92+F98</f>
        <v>0</v>
      </c>
      <c r="G68" s="61"/>
      <c r="H68" s="60">
        <f t="shared" si="52"/>
        <v>4457.2</v>
      </c>
      <c r="I68" s="61"/>
      <c r="J68" s="60">
        <f t="shared" ref="J68" si="53">J74+J80+J92+J98</f>
        <v>65.3</v>
      </c>
      <c r="K68" s="61"/>
      <c r="L68" s="60">
        <f t="shared" ref="L68" si="54">L74+L80+L92+L98</f>
        <v>0</v>
      </c>
      <c r="M68" s="61"/>
      <c r="N68" s="58"/>
    </row>
    <row r="69" spans="1:14" ht="18.75" x14ac:dyDescent="0.25">
      <c r="A69" s="99"/>
      <c r="B69" s="66"/>
      <c r="C69" s="66"/>
      <c r="D69" s="6">
        <v>2016</v>
      </c>
      <c r="E69" s="7">
        <f t="shared" si="51"/>
        <v>2485</v>
      </c>
      <c r="F69" s="60">
        <f t="shared" si="52"/>
        <v>0</v>
      </c>
      <c r="G69" s="61"/>
      <c r="H69" s="60">
        <f t="shared" si="52"/>
        <v>2435.3000000000002</v>
      </c>
      <c r="I69" s="61"/>
      <c r="J69" s="60">
        <f t="shared" ref="J69" si="55">J75+J81+J93+J99</f>
        <v>49.7</v>
      </c>
      <c r="K69" s="61"/>
      <c r="L69" s="60">
        <f t="shared" ref="L69" si="56">L75+L81+L93+L99</f>
        <v>0</v>
      </c>
      <c r="M69" s="61"/>
      <c r="N69" s="58"/>
    </row>
    <row r="70" spans="1:14" ht="18.75" x14ac:dyDescent="0.25">
      <c r="A70" s="99"/>
      <c r="B70" s="66"/>
      <c r="C70" s="66"/>
      <c r="D70" s="6">
        <v>2017</v>
      </c>
      <c r="E70" s="7">
        <f t="shared" si="51"/>
        <v>0</v>
      </c>
      <c r="F70" s="60">
        <f t="shared" si="52"/>
        <v>0</v>
      </c>
      <c r="G70" s="61"/>
      <c r="H70" s="60">
        <f t="shared" si="52"/>
        <v>0</v>
      </c>
      <c r="I70" s="61"/>
      <c r="J70" s="60">
        <f t="shared" ref="J70" si="57">J76+J82+J94+J100</f>
        <v>0</v>
      </c>
      <c r="K70" s="61"/>
      <c r="L70" s="60">
        <f t="shared" ref="L70" si="58">L76+L82+L94+L100</f>
        <v>0</v>
      </c>
      <c r="M70" s="61"/>
      <c r="N70" s="58"/>
    </row>
    <row r="71" spans="1:14" ht="19.5" thickBot="1" x14ac:dyDescent="0.3">
      <c r="A71" s="100"/>
      <c r="B71" s="67"/>
      <c r="C71" s="67"/>
      <c r="D71" s="10">
        <v>2018</v>
      </c>
      <c r="E71" s="11">
        <f t="shared" si="51"/>
        <v>0</v>
      </c>
      <c r="F71" s="60">
        <f t="shared" si="52"/>
        <v>0</v>
      </c>
      <c r="G71" s="61"/>
      <c r="H71" s="60">
        <f t="shared" si="52"/>
        <v>0</v>
      </c>
      <c r="I71" s="61"/>
      <c r="J71" s="60">
        <f t="shared" ref="J71" si="59">J77+J83+J95+J101</f>
        <v>0</v>
      </c>
      <c r="K71" s="61"/>
      <c r="L71" s="60">
        <f t="shared" ref="L71" si="60">L77+L83+L95+L101</f>
        <v>0</v>
      </c>
      <c r="M71" s="61"/>
      <c r="N71" s="59"/>
    </row>
    <row r="72" spans="1:14" ht="18.75" x14ac:dyDescent="0.25">
      <c r="A72" s="62">
        <v>2.1</v>
      </c>
      <c r="B72" s="65" t="s">
        <v>52</v>
      </c>
      <c r="C72" s="65"/>
      <c r="D72" s="8" t="s">
        <v>40</v>
      </c>
      <c r="E72" s="9">
        <f>E73+E74+E75+E76+E77</f>
        <v>164.3</v>
      </c>
      <c r="F72" s="68">
        <f t="shared" ref="F72" si="61">F73+F74+F75+F76+F77</f>
        <v>0</v>
      </c>
      <c r="G72" s="69"/>
      <c r="H72" s="68">
        <f t="shared" ref="H72" si="62">H73+H74+H75+H76+H77</f>
        <v>161</v>
      </c>
      <c r="I72" s="69"/>
      <c r="J72" s="68">
        <f t="shared" ref="J72" si="63">J73+J74+J75+J76+J77</f>
        <v>3.3</v>
      </c>
      <c r="K72" s="69"/>
      <c r="L72" s="68">
        <f>L73+L74+L75+L76+L77</f>
        <v>0</v>
      </c>
      <c r="M72" s="69"/>
      <c r="N72" s="57" t="s">
        <v>45</v>
      </c>
    </row>
    <row r="73" spans="1:14" ht="18.75" x14ac:dyDescent="0.25">
      <c r="A73" s="63"/>
      <c r="B73" s="66"/>
      <c r="C73" s="66"/>
      <c r="D73" s="6">
        <v>2014</v>
      </c>
      <c r="E73" s="7">
        <f>SUM(F73:M73)</f>
        <v>164.3</v>
      </c>
      <c r="F73" s="60">
        <v>0</v>
      </c>
      <c r="G73" s="61"/>
      <c r="H73" s="60">
        <v>161</v>
      </c>
      <c r="I73" s="61"/>
      <c r="J73" s="60">
        <v>3.3</v>
      </c>
      <c r="K73" s="61"/>
      <c r="L73" s="60">
        <v>0</v>
      </c>
      <c r="M73" s="61"/>
      <c r="N73" s="58"/>
    </row>
    <row r="74" spans="1:14" ht="18.75" x14ac:dyDescent="0.25">
      <c r="A74" s="63"/>
      <c r="B74" s="66"/>
      <c r="C74" s="66"/>
      <c r="D74" s="6">
        <v>2015</v>
      </c>
      <c r="E74" s="7">
        <f t="shared" ref="E74:E77" si="64">SUM(F74:M74)</f>
        <v>0</v>
      </c>
      <c r="F74" s="60">
        <v>0</v>
      </c>
      <c r="G74" s="61"/>
      <c r="H74" s="60">
        <v>0</v>
      </c>
      <c r="I74" s="61"/>
      <c r="J74" s="60">
        <v>0</v>
      </c>
      <c r="K74" s="61"/>
      <c r="L74" s="60">
        <v>0</v>
      </c>
      <c r="M74" s="61"/>
      <c r="N74" s="58"/>
    </row>
    <row r="75" spans="1:14" ht="18.75" x14ac:dyDescent="0.25">
      <c r="A75" s="63"/>
      <c r="B75" s="66"/>
      <c r="C75" s="66"/>
      <c r="D75" s="6">
        <v>2016</v>
      </c>
      <c r="E75" s="7">
        <f t="shared" si="64"/>
        <v>0</v>
      </c>
      <c r="F75" s="60">
        <v>0</v>
      </c>
      <c r="G75" s="61"/>
      <c r="H75" s="60">
        <v>0</v>
      </c>
      <c r="I75" s="61"/>
      <c r="J75" s="60">
        <v>0</v>
      </c>
      <c r="K75" s="61"/>
      <c r="L75" s="60">
        <v>0</v>
      </c>
      <c r="M75" s="61"/>
      <c r="N75" s="58"/>
    </row>
    <row r="76" spans="1:14" ht="18.75" x14ac:dyDescent="0.25">
      <c r="A76" s="63"/>
      <c r="B76" s="66"/>
      <c r="C76" s="66"/>
      <c r="D76" s="6">
        <v>2017</v>
      </c>
      <c r="E76" s="7">
        <f t="shared" si="64"/>
        <v>0</v>
      </c>
      <c r="F76" s="60">
        <v>0</v>
      </c>
      <c r="G76" s="61"/>
      <c r="H76" s="60">
        <v>0</v>
      </c>
      <c r="I76" s="61"/>
      <c r="J76" s="60">
        <v>0</v>
      </c>
      <c r="K76" s="61"/>
      <c r="L76" s="60">
        <v>0</v>
      </c>
      <c r="M76" s="61"/>
      <c r="N76" s="58"/>
    </row>
    <row r="77" spans="1:14" ht="38.25" customHeight="1" thickBot="1" x14ac:dyDescent="0.3">
      <c r="A77" s="64"/>
      <c r="B77" s="67"/>
      <c r="C77" s="67"/>
      <c r="D77" s="10">
        <v>2018</v>
      </c>
      <c r="E77" s="11">
        <f t="shared" si="64"/>
        <v>0</v>
      </c>
      <c r="F77" s="70">
        <v>0</v>
      </c>
      <c r="G77" s="71"/>
      <c r="H77" s="96">
        <v>0</v>
      </c>
      <c r="I77" s="97"/>
      <c r="J77" s="70">
        <v>0</v>
      </c>
      <c r="K77" s="71"/>
      <c r="L77" s="70">
        <v>0</v>
      </c>
      <c r="M77" s="71"/>
      <c r="N77" s="59"/>
    </row>
    <row r="78" spans="1:14" ht="18.75" x14ac:dyDescent="0.25">
      <c r="A78" s="62">
        <v>2.2000000000000002</v>
      </c>
      <c r="B78" s="65" t="s">
        <v>53</v>
      </c>
      <c r="C78" s="65"/>
      <c r="D78" s="8" t="s">
        <v>40</v>
      </c>
      <c r="E78" s="9">
        <f>E79+E80+E81+E82+E83</f>
        <v>6607.5</v>
      </c>
      <c r="F78" s="68">
        <f t="shared" ref="F78" si="65">F79+F80+F81+F82+F83</f>
        <v>0</v>
      </c>
      <c r="G78" s="69"/>
      <c r="H78" s="68">
        <f t="shared" ref="H78" si="66">H79+H80+H81+H82+H83</f>
        <v>6492.5</v>
      </c>
      <c r="I78" s="69"/>
      <c r="J78" s="68">
        <f t="shared" ref="J78" si="67">J79+J80+J81+J82+J83</f>
        <v>115</v>
      </c>
      <c r="K78" s="69"/>
      <c r="L78" s="68">
        <f>L79+L80+L81+L82+L83</f>
        <v>0</v>
      </c>
      <c r="M78" s="69"/>
      <c r="N78" s="57" t="s">
        <v>45</v>
      </c>
    </row>
    <row r="79" spans="1:14" ht="18.75" x14ac:dyDescent="0.25">
      <c r="A79" s="63"/>
      <c r="B79" s="66"/>
      <c r="C79" s="66"/>
      <c r="D79" s="6">
        <v>2014</v>
      </c>
      <c r="E79" s="7">
        <f>SUM(F79:M79)</f>
        <v>0</v>
      </c>
      <c r="F79" s="60">
        <v>0</v>
      </c>
      <c r="G79" s="61"/>
      <c r="H79" s="60">
        <v>0</v>
      </c>
      <c r="I79" s="61"/>
      <c r="J79" s="60">
        <v>0</v>
      </c>
      <c r="K79" s="61"/>
      <c r="L79" s="60">
        <v>0</v>
      </c>
      <c r="M79" s="61"/>
      <c r="N79" s="58"/>
    </row>
    <row r="80" spans="1:14" ht="18.75" x14ac:dyDescent="0.25">
      <c r="A80" s="63"/>
      <c r="B80" s="66"/>
      <c r="C80" s="66"/>
      <c r="D80" s="6">
        <v>2015</v>
      </c>
      <c r="E80" s="7">
        <f t="shared" ref="E80:E83" si="68">SUM(F80:M80)</f>
        <v>4122.5</v>
      </c>
      <c r="F80" s="60">
        <v>0</v>
      </c>
      <c r="G80" s="61"/>
      <c r="H80" s="60">
        <v>4057.2</v>
      </c>
      <c r="I80" s="61"/>
      <c r="J80" s="60">
        <v>65.3</v>
      </c>
      <c r="K80" s="61"/>
      <c r="L80" s="60">
        <v>0</v>
      </c>
      <c r="M80" s="61"/>
      <c r="N80" s="58"/>
    </row>
    <row r="81" spans="1:14" ht="18.75" x14ac:dyDescent="0.25">
      <c r="A81" s="63"/>
      <c r="B81" s="66"/>
      <c r="C81" s="66"/>
      <c r="D81" s="6">
        <v>2016</v>
      </c>
      <c r="E81" s="7">
        <f t="shared" si="68"/>
        <v>2485</v>
      </c>
      <c r="F81" s="60">
        <v>0</v>
      </c>
      <c r="G81" s="61"/>
      <c r="H81" s="60">
        <v>2435.3000000000002</v>
      </c>
      <c r="I81" s="61"/>
      <c r="J81" s="60">
        <v>49.7</v>
      </c>
      <c r="K81" s="61"/>
      <c r="L81" s="60">
        <v>0</v>
      </c>
      <c r="M81" s="61"/>
      <c r="N81" s="58"/>
    </row>
    <row r="82" spans="1:14" ht="18.75" x14ac:dyDescent="0.25">
      <c r="A82" s="63"/>
      <c r="B82" s="66"/>
      <c r="C82" s="66"/>
      <c r="D82" s="6">
        <v>2017</v>
      </c>
      <c r="E82" s="7">
        <f t="shared" si="68"/>
        <v>0</v>
      </c>
      <c r="F82" s="60">
        <v>0</v>
      </c>
      <c r="G82" s="61"/>
      <c r="H82" s="60">
        <v>0</v>
      </c>
      <c r="I82" s="61"/>
      <c r="J82" s="60">
        <v>0</v>
      </c>
      <c r="K82" s="61"/>
      <c r="L82" s="60">
        <v>0</v>
      </c>
      <c r="M82" s="61"/>
      <c r="N82" s="58"/>
    </row>
    <row r="83" spans="1:14" ht="19.5" thickBot="1" x14ac:dyDescent="0.3">
      <c r="A83" s="64"/>
      <c r="B83" s="67"/>
      <c r="C83" s="67"/>
      <c r="D83" s="10">
        <v>2018</v>
      </c>
      <c r="E83" s="11">
        <f t="shared" si="68"/>
        <v>0</v>
      </c>
      <c r="F83" s="70">
        <v>0</v>
      </c>
      <c r="G83" s="71"/>
      <c r="H83" s="96">
        <v>0</v>
      </c>
      <c r="I83" s="97"/>
      <c r="J83" s="70">
        <v>0</v>
      </c>
      <c r="K83" s="71"/>
      <c r="L83" s="70">
        <v>0</v>
      </c>
      <c r="M83" s="71"/>
      <c r="N83" s="59"/>
    </row>
    <row r="84" spans="1:14" ht="18.75" x14ac:dyDescent="0.25">
      <c r="A84" s="104" t="s">
        <v>67</v>
      </c>
      <c r="B84" s="65" t="s">
        <v>54</v>
      </c>
      <c r="C84" s="65"/>
      <c r="D84" s="8" t="s">
        <v>40</v>
      </c>
      <c r="E84" s="9">
        <f>E85+E86+E87+E88+E89</f>
        <v>6607.5</v>
      </c>
      <c r="F84" s="68">
        <f t="shared" ref="F84" si="69">F85+F86+F87+F88+F89</f>
        <v>0</v>
      </c>
      <c r="G84" s="69"/>
      <c r="H84" s="68">
        <f t="shared" ref="H84" si="70">H85+H86+H87+H88+H89</f>
        <v>6492.5</v>
      </c>
      <c r="I84" s="69"/>
      <c r="J84" s="68">
        <f t="shared" ref="J84" si="71">J85+J86+J87+J88+J89</f>
        <v>115</v>
      </c>
      <c r="K84" s="69"/>
      <c r="L84" s="68">
        <f>L85+L86+L87+L88+L89</f>
        <v>0</v>
      </c>
      <c r="M84" s="69"/>
      <c r="N84" s="57" t="s">
        <v>45</v>
      </c>
    </row>
    <row r="85" spans="1:14" ht="18.75" x14ac:dyDescent="0.25">
      <c r="A85" s="105"/>
      <c r="B85" s="66"/>
      <c r="C85" s="66"/>
      <c r="D85" s="6">
        <v>2014</v>
      </c>
      <c r="E85" s="7">
        <f>SUM(F85:M85)</f>
        <v>0</v>
      </c>
      <c r="F85" s="60">
        <v>0</v>
      </c>
      <c r="G85" s="61"/>
      <c r="H85" s="60">
        <v>0</v>
      </c>
      <c r="I85" s="61"/>
      <c r="J85" s="60">
        <v>0</v>
      </c>
      <c r="K85" s="61"/>
      <c r="L85" s="60">
        <v>0</v>
      </c>
      <c r="M85" s="61"/>
      <c r="N85" s="58"/>
    </row>
    <row r="86" spans="1:14" ht="18.75" x14ac:dyDescent="0.25">
      <c r="A86" s="105"/>
      <c r="B86" s="66"/>
      <c r="C86" s="66"/>
      <c r="D86" s="6">
        <v>2015</v>
      </c>
      <c r="E86" s="7">
        <f t="shared" ref="E86:E89" si="72">SUM(F86:M86)</f>
        <v>4122.5</v>
      </c>
      <c r="F86" s="60">
        <v>0</v>
      </c>
      <c r="G86" s="61"/>
      <c r="H86" s="60">
        <v>4057.2</v>
      </c>
      <c r="I86" s="61"/>
      <c r="J86" s="60">
        <v>65.3</v>
      </c>
      <c r="K86" s="61"/>
      <c r="L86" s="60">
        <v>0</v>
      </c>
      <c r="M86" s="61"/>
      <c r="N86" s="58"/>
    </row>
    <row r="87" spans="1:14" ht="18.75" x14ac:dyDescent="0.25">
      <c r="A87" s="105"/>
      <c r="B87" s="66"/>
      <c r="C87" s="66"/>
      <c r="D87" s="6">
        <v>2016</v>
      </c>
      <c r="E87" s="7">
        <f t="shared" si="72"/>
        <v>2485</v>
      </c>
      <c r="F87" s="60">
        <v>0</v>
      </c>
      <c r="G87" s="61"/>
      <c r="H87" s="60">
        <v>2435.3000000000002</v>
      </c>
      <c r="I87" s="61"/>
      <c r="J87" s="60">
        <v>49.7</v>
      </c>
      <c r="K87" s="61"/>
      <c r="L87" s="60">
        <v>0</v>
      </c>
      <c r="M87" s="61"/>
      <c r="N87" s="58"/>
    </row>
    <row r="88" spans="1:14" ht="18.75" x14ac:dyDescent="0.25">
      <c r="A88" s="105"/>
      <c r="B88" s="66"/>
      <c r="C88" s="66"/>
      <c r="D88" s="6">
        <v>2017</v>
      </c>
      <c r="E88" s="7">
        <f t="shared" si="72"/>
        <v>0</v>
      </c>
      <c r="F88" s="60">
        <v>0</v>
      </c>
      <c r="G88" s="61"/>
      <c r="H88" s="60">
        <v>0</v>
      </c>
      <c r="I88" s="61"/>
      <c r="J88" s="60">
        <v>0</v>
      </c>
      <c r="K88" s="61"/>
      <c r="L88" s="60">
        <v>0</v>
      </c>
      <c r="M88" s="61"/>
      <c r="N88" s="58"/>
    </row>
    <row r="89" spans="1:14" ht="40.5" customHeight="1" thickBot="1" x14ac:dyDescent="0.3">
      <c r="A89" s="106"/>
      <c r="B89" s="67"/>
      <c r="C89" s="67"/>
      <c r="D89" s="10">
        <v>2018</v>
      </c>
      <c r="E89" s="11">
        <f t="shared" si="72"/>
        <v>0</v>
      </c>
      <c r="F89" s="70">
        <v>0</v>
      </c>
      <c r="G89" s="71"/>
      <c r="H89" s="96">
        <v>0</v>
      </c>
      <c r="I89" s="97"/>
      <c r="J89" s="70">
        <v>0</v>
      </c>
      <c r="K89" s="71"/>
      <c r="L89" s="70">
        <v>0</v>
      </c>
      <c r="M89" s="71"/>
      <c r="N89" s="59"/>
    </row>
    <row r="90" spans="1:14" ht="18.75" x14ac:dyDescent="0.25">
      <c r="A90" s="62">
        <v>2.2999999999999998</v>
      </c>
      <c r="B90" s="65" t="s">
        <v>55</v>
      </c>
      <c r="C90" s="65"/>
      <c r="D90" s="8" t="s">
        <v>40</v>
      </c>
      <c r="E90" s="9">
        <f>E91+E92+E93+E94+E95</f>
        <v>0</v>
      </c>
      <c r="F90" s="68">
        <f t="shared" ref="F90" si="73">F91+F92+F93+F94+F95</f>
        <v>0</v>
      </c>
      <c r="G90" s="69"/>
      <c r="H90" s="68">
        <f t="shared" ref="H90" si="74">H91+H92+H93+H94+H95</f>
        <v>0</v>
      </c>
      <c r="I90" s="69"/>
      <c r="J90" s="68">
        <f t="shared" ref="J90" si="75">J91+J92+J93+J94+J95</f>
        <v>0</v>
      </c>
      <c r="K90" s="69"/>
      <c r="L90" s="68">
        <f>L91+L92+L93+L94+L95</f>
        <v>0</v>
      </c>
      <c r="M90" s="69"/>
      <c r="N90" s="57" t="s">
        <v>45</v>
      </c>
    </row>
    <row r="91" spans="1:14" ht="18.75" x14ac:dyDescent="0.25">
      <c r="A91" s="63"/>
      <c r="B91" s="66"/>
      <c r="C91" s="66"/>
      <c r="D91" s="6">
        <v>2014</v>
      </c>
      <c r="E91" s="7">
        <f>SUM(F91:M91)</f>
        <v>0</v>
      </c>
      <c r="F91" s="60">
        <v>0</v>
      </c>
      <c r="G91" s="61"/>
      <c r="H91" s="60">
        <v>0</v>
      </c>
      <c r="I91" s="61"/>
      <c r="J91" s="60">
        <v>0</v>
      </c>
      <c r="K91" s="61"/>
      <c r="L91" s="60">
        <v>0</v>
      </c>
      <c r="M91" s="61"/>
      <c r="N91" s="58"/>
    </row>
    <row r="92" spans="1:14" ht="18.75" x14ac:dyDescent="0.25">
      <c r="A92" s="63"/>
      <c r="B92" s="66"/>
      <c r="C92" s="66"/>
      <c r="D92" s="6">
        <v>2015</v>
      </c>
      <c r="E92" s="7">
        <f t="shared" ref="E92:E95" si="76">SUM(F92:M92)</f>
        <v>0</v>
      </c>
      <c r="F92" s="60">
        <v>0</v>
      </c>
      <c r="G92" s="61"/>
      <c r="H92" s="60">
        <v>0</v>
      </c>
      <c r="I92" s="61"/>
      <c r="J92" s="60">
        <v>0</v>
      </c>
      <c r="K92" s="61"/>
      <c r="L92" s="60">
        <v>0</v>
      </c>
      <c r="M92" s="61"/>
      <c r="N92" s="58"/>
    </row>
    <row r="93" spans="1:14" ht="18.75" x14ac:dyDescent="0.25">
      <c r="A93" s="63"/>
      <c r="B93" s="66"/>
      <c r="C93" s="66"/>
      <c r="D93" s="6">
        <v>2016</v>
      </c>
      <c r="E93" s="7">
        <f t="shared" si="76"/>
        <v>0</v>
      </c>
      <c r="F93" s="60">
        <v>0</v>
      </c>
      <c r="G93" s="61"/>
      <c r="H93" s="60">
        <v>0</v>
      </c>
      <c r="I93" s="61"/>
      <c r="J93" s="60">
        <v>0</v>
      </c>
      <c r="K93" s="61"/>
      <c r="L93" s="60">
        <v>0</v>
      </c>
      <c r="M93" s="61"/>
      <c r="N93" s="58"/>
    </row>
    <row r="94" spans="1:14" ht="18.75" x14ac:dyDescent="0.25">
      <c r="A94" s="63"/>
      <c r="B94" s="66"/>
      <c r="C94" s="66"/>
      <c r="D94" s="6">
        <v>2017</v>
      </c>
      <c r="E94" s="7">
        <f t="shared" si="76"/>
        <v>0</v>
      </c>
      <c r="F94" s="60">
        <v>0</v>
      </c>
      <c r="G94" s="61"/>
      <c r="H94" s="60">
        <v>0</v>
      </c>
      <c r="I94" s="61"/>
      <c r="J94" s="60">
        <v>0</v>
      </c>
      <c r="K94" s="61"/>
      <c r="L94" s="60">
        <v>0</v>
      </c>
      <c r="M94" s="61"/>
      <c r="N94" s="58"/>
    </row>
    <row r="95" spans="1:14" ht="19.5" thickBot="1" x14ac:dyDescent="0.3">
      <c r="A95" s="64"/>
      <c r="B95" s="67"/>
      <c r="C95" s="67"/>
      <c r="D95" s="10">
        <v>2018</v>
      </c>
      <c r="E95" s="11">
        <f t="shared" si="76"/>
        <v>0</v>
      </c>
      <c r="F95" s="70">
        <v>0</v>
      </c>
      <c r="G95" s="71"/>
      <c r="H95" s="96">
        <v>0</v>
      </c>
      <c r="I95" s="97"/>
      <c r="J95" s="70">
        <v>0</v>
      </c>
      <c r="K95" s="71"/>
      <c r="L95" s="70">
        <v>0</v>
      </c>
      <c r="M95" s="71"/>
      <c r="N95" s="59"/>
    </row>
    <row r="96" spans="1:14" ht="18.75" x14ac:dyDescent="0.25">
      <c r="A96" s="62">
        <v>2.4</v>
      </c>
      <c r="B96" s="65" t="s">
        <v>56</v>
      </c>
      <c r="C96" s="65"/>
      <c r="D96" s="8" t="s">
        <v>40</v>
      </c>
      <c r="E96" s="9">
        <f>E97+E98+E99+E100+E101</f>
        <v>400</v>
      </c>
      <c r="F96" s="68">
        <f t="shared" ref="F96" si="77">F97+F98+F99+F100+F101</f>
        <v>0</v>
      </c>
      <c r="G96" s="69"/>
      <c r="H96" s="68">
        <f t="shared" ref="H96" si="78">H97+H98+H99+H100+H101</f>
        <v>400</v>
      </c>
      <c r="I96" s="69"/>
      <c r="J96" s="68">
        <f t="shared" ref="J96" si="79">J97+J98+J99+J100+J101</f>
        <v>0</v>
      </c>
      <c r="K96" s="69"/>
      <c r="L96" s="68">
        <f>L97+L98+L99+L100+L101</f>
        <v>0</v>
      </c>
      <c r="M96" s="69"/>
      <c r="N96" s="57" t="s">
        <v>45</v>
      </c>
    </row>
    <row r="97" spans="1:14" ht="18.75" x14ac:dyDescent="0.25">
      <c r="A97" s="63"/>
      <c r="B97" s="66"/>
      <c r="C97" s="66"/>
      <c r="D97" s="6">
        <v>2014</v>
      </c>
      <c r="E97" s="7">
        <f>SUM(F97:M97)</f>
        <v>0</v>
      </c>
      <c r="F97" s="60">
        <v>0</v>
      </c>
      <c r="G97" s="61"/>
      <c r="H97" s="60">
        <v>0</v>
      </c>
      <c r="I97" s="61"/>
      <c r="J97" s="60">
        <v>0</v>
      </c>
      <c r="K97" s="61"/>
      <c r="L97" s="60">
        <v>0</v>
      </c>
      <c r="M97" s="61"/>
      <c r="N97" s="58"/>
    </row>
    <row r="98" spans="1:14" ht="18.75" x14ac:dyDescent="0.25">
      <c r="A98" s="63"/>
      <c r="B98" s="66"/>
      <c r="C98" s="66"/>
      <c r="D98" s="6">
        <v>2015</v>
      </c>
      <c r="E98" s="7">
        <f t="shared" ref="E98:E101" si="80">SUM(F98:M98)</f>
        <v>400</v>
      </c>
      <c r="F98" s="60">
        <v>0</v>
      </c>
      <c r="G98" s="61"/>
      <c r="H98" s="60">
        <v>400</v>
      </c>
      <c r="I98" s="61"/>
      <c r="J98" s="60">
        <v>0</v>
      </c>
      <c r="K98" s="61"/>
      <c r="L98" s="60">
        <v>0</v>
      </c>
      <c r="M98" s="61"/>
      <c r="N98" s="58"/>
    </row>
    <row r="99" spans="1:14" ht="18.75" x14ac:dyDescent="0.25">
      <c r="A99" s="63"/>
      <c r="B99" s="66"/>
      <c r="C99" s="66"/>
      <c r="D99" s="6">
        <v>2016</v>
      </c>
      <c r="E99" s="7">
        <f t="shared" si="80"/>
        <v>0</v>
      </c>
      <c r="F99" s="60">
        <v>0</v>
      </c>
      <c r="G99" s="61"/>
      <c r="H99" s="60">
        <v>0</v>
      </c>
      <c r="I99" s="61"/>
      <c r="J99" s="60">
        <v>0</v>
      </c>
      <c r="K99" s="61"/>
      <c r="L99" s="60">
        <v>0</v>
      </c>
      <c r="M99" s="61"/>
      <c r="N99" s="58"/>
    </row>
    <row r="100" spans="1:14" ht="18.75" x14ac:dyDescent="0.25">
      <c r="A100" s="63"/>
      <c r="B100" s="66"/>
      <c r="C100" s="66"/>
      <c r="D100" s="6">
        <v>2017</v>
      </c>
      <c r="E100" s="7">
        <f t="shared" si="80"/>
        <v>0</v>
      </c>
      <c r="F100" s="60">
        <v>0</v>
      </c>
      <c r="G100" s="61"/>
      <c r="H100" s="60">
        <v>0</v>
      </c>
      <c r="I100" s="61"/>
      <c r="J100" s="60">
        <v>0</v>
      </c>
      <c r="K100" s="61"/>
      <c r="L100" s="60">
        <v>0</v>
      </c>
      <c r="M100" s="61"/>
      <c r="N100" s="58"/>
    </row>
    <row r="101" spans="1:14" ht="19.5" thickBot="1" x14ac:dyDescent="0.3">
      <c r="A101" s="64"/>
      <c r="B101" s="67"/>
      <c r="C101" s="67"/>
      <c r="D101" s="10">
        <v>2018</v>
      </c>
      <c r="E101" s="11">
        <f t="shared" si="80"/>
        <v>0</v>
      </c>
      <c r="F101" s="70">
        <v>0</v>
      </c>
      <c r="G101" s="71"/>
      <c r="H101" s="96">
        <v>0</v>
      </c>
      <c r="I101" s="97"/>
      <c r="J101" s="70">
        <v>0</v>
      </c>
      <c r="K101" s="71"/>
      <c r="L101" s="70">
        <v>0</v>
      </c>
      <c r="M101" s="71"/>
      <c r="N101" s="59"/>
    </row>
    <row r="102" spans="1:14" ht="19.5" thickBot="1" x14ac:dyDescent="0.35">
      <c r="A102" s="107" t="s">
        <v>57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1:14" ht="18.75" x14ac:dyDescent="0.25">
      <c r="A103" s="98">
        <v>3</v>
      </c>
      <c r="B103" s="65" t="s">
        <v>58</v>
      </c>
      <c r="C103" s="65"/>
      <c r="D103" s="8" t="s">
        <v>40</v>
      </c>
      <c r="E103" s="9">
        <f>E104+E105+E106+E107+E108</f>
        <v>14609.821890000001</v>
      </c>
      <c r="F103" s="68">
        <f t="shared" ref="F103" si="81">F104+F105+F106+F107+F108</f>
        <v>0</v>
      </c>
      <c r="G103" s="69"/>
      <c r="H103" s="68">
        <f t="shared" ref="H103" si="82">H104+H105+H106+H107+H108</f>
        <v>8749.2052100000001</v>
      </c>
      <c r="I103" s="69"/>
      <c r="J103" s="68">
        <f t="shared" ref="J103" si="83">J104+J105+J106+J107+J108</f>
        <v>5860.6166799999992</v>
      </c>
      <c r="K103" s="69"/>
      <c r="L103" s="68">
        <f>L104+L105+L106+L107+L108</f>
        <v>0</v>
      </c>
      <c r="M103" s="69"/>
      <c r="N103" s="57"/>
    </row>
    <row r="104" spans="1:14" ht="18.75" x14ac:dyDescent="0.25">
      <c r="A104" s="99"/>
      <c r="B104" s="66"/>
      <c r="C104" s="66"/>
      <c r="D104" s="6">
        <v>2014</v>
      </c>
      <c r="E104" s="7">
        <f>SUM(F104:M104)</f>
        <v>8407.0027100000007</v>
      </c>
      <c r="F104" s="60">
        <f>F110+F116+F128+F134+F122+F140+F146+F152</f>
        <v>0</v>
      </c>
      <c r="G104" s="61"/>
      <c r="H104" s="60">
        <f>H110+H116+H128+H134+H122+H140+H146+H152</f>
        <v>5820.8052100000004</v>
      </c>
      <c r="I104" s="61"/>
      <c r="J104" s="60">
        <f>J110+J116+J128+J134+J122+J140+J146+J152</f>
        <v>2586.1974999999998</v>
      </c>
      <c r="K104" s="61"/>
      <c r="L104" s="60">
        <f>L110+L116+L128+L134+L122+L140+L146+L152</f>
        <v>0</v>
      </c>
      <c r="M104" s="61"/>
      <c r="N104" s="58"/>
    </row>
    <row r="105" spans="1:14" ht="18.75" x14ac:dyDescent="0.25">
      <c r="A105" s="99"/>
      <c r="B105" s="66"/>
      <c r="C105" s="66"/>
      <c r="D105" s="6">
        <v>2015</v>
      </c>
      <c r="E105" s="7">
        <f t="shared" ref="E105:E108" si="84">SUM(F105:M105)</f>
        <v>1223.7191800000001</v>
      </c>
      <c r="F105" s="60">
        <f t="shared" ref="F105:H108" si="85">F111+F117+F129+F135+F123+F141+F147+F153</f>
        <v>0</v>
      </c>
      <c r="G105" s="61"/>
      <c r="H105" s="60">
        <f t="shared" si="85"/>
        <v>1128.4000000000001</v>
      </c>
      <c r="I105" s="61"/>
      <c r="J105" s="60">
        <f t="shared" ref="J105" si="86">J111+J117+J129+J135+J123+J141+J147+J153</f>
        <v>95.319180000000003</v>
      </c>
      <c r="K105" s="61"/>
      <c r="L105" s="60">
        <f t="shared" ref="L105" si="87">L111+L117+L129+L135+L123+L141+L147+L153</f>
        <v>0</v>
      </c>
      <c r="M105" s="61"/>
      <c r="N105" s="58"/>
    </row>
    <row r="106" spans="1:14" ht="18.75" x14ac:dyDescent="0.25">
      <c r="A106" s="99"/>
      <c r="B106" s="66"/>
      <c r="C106" s="66"/>
      <c r="D106" s="6">
        <v>2016</v>
      </c>
      <c r="E106" s="7">
        <f t="shared" si="84"/>
        <v>3308.1</v>
      </c>
      <c r="F106" s="60">
        <f t="shared" si="85"/>
        <v>0</v>
      </c>
      <c r="G106" s="61"/>
      <c r="H106" s="60">
        <f t="shared" si="85"/>
        <v>1800</v>
      </c>
      <c r="I106" s="61"/>
      <c r="J106" s="60">
        <f t="shared" ref="J106" si="88">J112+J118+J130+J136+J124+J142+J148+J154</f>
        <v>1508.1</v>
      </c>
      <c r="K106" s="61"/>
      <c r="L106" s="60">
        <f t="shared" ref="L106" si="89">L112+L118+L130+L136+L124+L142+L148+L154</f>
        <v>0</v>
      </c>
      <c r="M106" s="61"/>
      <c r="N106" s="58"/>
    </row>
    <row r="107" spans="1:14" ht="18.75" x14ac:dyDescent="0.25">
      <c r="A107" s="99"/>
      <c r="B107" s="66"/>
      <c r="C107" s="66"/>
      <c r="D107" s="6">
        <v>2017</v>
      </c>
      <c r="E107" s="7">
        <f t="shared" si="84"/>
        <v>1321</v>
      </c>
      <c r="F107" s="60">
        <f t="shared" si="85"/>
        <v>0</v>
      </c>
      <c r="G107" s="61"/>
      <c r="H107" s="60">
        <f t="shared" si="85"/>
        <v>0</v>
      </c>
      <c r="I107" s="61"/>
      <c r="J107" s="60">
        <f t="shared" ref="J107" si="90">J113+J119+J131+J137+J125+J143+J149+J155</f>
        <v>1321</v>
      </c>
      <c r="K107" s="61"/>
      <c r="L107" s="60">
        <f t="shared" ref="L107" si="91">L113+L119+L131+L137+L125+L143+L149+L155</f>
        <v>0</v>
      </c>
      <c r="M107" s="61"/>
      <c r="N107" s="58"/>
    </row>
    <row r="108" spans="1:14" ht="19.5" thickBot="1" x14ac:dyDescent="0.3">
      <c r="A108" s="100"/>
      <c r="B108" s="67"/>
      <c r="C108" s="67"/>
      <c r="D108" s="10">
        <v>2018</v>
      </c>
      <c r="E108" s="11">
        <f t="shared" si="84"/>
        <v>350</v>
      </c>
      <c r="F108" s="60">
        <f t="shared" si="85"/>
        <v>0</v>
      </c>
      <c r="G108" s="61"/>
      <c r="H108" s="60">
        <f t="shared" si="85"/>
        <v>0</v>
      </c>
      <c r="I108" s="61"/>
      <c r="J108" s="60">
        <f t="shared" ref="J108" si="92">J114+J120+J132+J138+J126+J144+J150+J156</f>
        <v>350</v>
      </c>
      <c r="K108" s="61"/>
      <c r="L108" s="60">
        <f t="shared" ref="L108" si="93">L114+L120+L132+L138+L126+L144+L150+L156</f>
        <v>0</v>
      </c>
      <c r="M108" s="61"/>
      <c r="N108" s="59"/>
    </row>
    <row r="109" spans="1:14" ht="18.75" x14ac:dyDescent="0.25">
      <c r="A109" s="62">
        <v>3.1</v>
      </c>
      <c r="B109" s="65" t="s">
        <v>59</v>
      </c>
      <c r="C109" s="65"/>
      <c r="D109" s="8" t="s">
        <v>40</v>
      </c>
      <c r="E109" s="9">
        <f>E110+E111+E112+E113+E114</f>
        <v>8866.9027100000003</v>
      </c>
      <c r="F109" s="68">
        <f t="shared" ref="F109" si="94">F110+F111+F112+F113+F114</f>
        <v>0</v>
      </c>
      <c r="G109" s="69"/>
      <c r="H109" s="68">
        <f t="shared" ref="H109" si="95">H110+H111+H112+H113+H114</f>
        <v>5820.8052100000004</v>
      </c>
      <c r="I109" s="69"/>
      <c r="J109" s="68">
        <f t="shared" ref="J109" si="96">J110+J111+J112+J113+J114</f>
        <v>3046.0974999999999</v>
      </c>
      <c r="K109" s="69"/>
      <c r="L109" s="68">
        <f>L110+L111+L112+L113+L114</f>
        <v>0</v>
      </c>
      <c r="M109" s="69"/>
      <c r="N109" s="57" t="s">
        <v>45</v>
      </c>
    </row>
    <row r="110" spans="1:14" ht="18.75" x14ac:dyDescent="0.25">
      <c r="A110" s="63"/>
      <c r="B110" s="66"/>
      <c r="C110" s="66"/>
      <c r="D110" s="6">
        <v>2014</v>
      </c>
      <c r="E110" s="7">
        <f>SUM(F110:M110)</f>
        <v>8366.9027100000003</v>
      </c>
      <c r="F110" s="60">
        <v>0</v>
      </c>
      <c r="G110" s="61"/>
      <c r="H110" s="60">
        <v>5820.8052100000004</v>
      </c>
      <c r="I110" s="61"/>
      <c r="J110" s="60">
        <v>2546.0974999999999</v>
      </c>
      <c r="K110" s="61"/>
      <c r="L110" s="60">
        <v>0</v>
      </c>
      <c r="M110" s="61"/>
      <c r="N110" s="58"/>
    </row>
    <row r="111" spans="1:14" ht="18.75" x14ac:dyDescent="0.25">
      <c r="A111" s="63"/>
      <c r="B111" s="66"/>
      <c r="C111" s="66"/>
      <c r="D111" s="6">
        <v>2015</v>
      </c>
      <c r="E111" s="7">
        <f t="shared" ref="E111:E114" si="97">SUM(F111:M111)</f>
        <v>0</v>
      </c>
      <c r="F111" s="60">
        <v>0</v>
      </c>
      <c r="G111" s="61"/>
      <c r="H111" s="60">
        <v>0</v>
      </c>
      <c r="I111" s="61"/>
      <c r="J111" s="60">
        <v>0</v>
      </c>
      <c r="K111" s="61"/>
      <c r="L111" s="60">
        <v>0</v>
      </c>
      <c r="M111" s="61"/>
      <c r="N111" s="58"/>
    </row>
    <row r="112" spans="1:14" ht="18.75" x14ac:dyDescent="0.25">
      <c r="A112" s="63"/>
      <c r="B112" s="66"/>
      <c r="C112" s="66"/>
      <c r="D112" s="6">
        <v>2016</v>
      </c>
      <c r="E112" s="7">
        <f t="shared" si="97"/>
        <v>500</v>
      </c>
      <c r="F112" s="60">
        <v>0</v>
      </c>
      <c r="G112" s="61"/>
      <c r="H112" s="60">
        <v>0</v>
      </c>
      <c r="I112" s="61"/>
      <c r="J112" s="60">
        <v>500</v>
      </c>
      <c r="K112" s="61"/>
      <c r="L112" s="60">
        <v>0</v>
      </c>
      <c r="M112" s="61"/>
      <c r="N112" s="58"/>
    </row>
    <row r="113" spans="1:14" ht="18.75" x14ac:dyDescent="0.25">
      <c r="A113" s="63"/>
      <c r="B113" s="66"/>
      <c r="C113" s="66"/>
      <c r="D113" s="6">
        <v>2017</v>
      </c>
      <c r="E113" s="7">
        <f t="shared" si="97"/>
        <v>0</v>
      </c>
      <c r="F113" s="60">
        <v>0</v>
      </c>
      <c r="G113" s="61"/>
      <c r="H113" s="60">
        <v>0</v>
      </c>
      <c r="I113" s="61"/>
      <c r="J113" s="60">
        <v>0</v>
      </c>
      <c r="K113" s="61"/>
      <c r="L113" s="60">
        <v>0</v>
      </c>
      <c r="M113" s="61"/>
      <c r="N113" s="58"/>
    </row>
    <row r="114" spans="1:14" ht="19.5" thickBot="1" x14ac:dyDescent="0.3">
      <c r="A114" s="64"/>
      <c r="B114" s="67"/>
      <c r="C114" s="67"/>
      <c r="D114" s="10">
        <v>2018</v>
      </c>
      <c r="E114" s="11">
        <f t="shared" si="97"/>
        <v>0</v>
      </c>
      <c r="F114" s="70">
        <v>0</v>
      </c>
      <c r="G114" s="71"/>
      <c r="H114" s="96">
        <v>0</v>
      </c>
      <c r="I114" s="97"/>
      <c r="J114" s="70">
        <v>0</v>
      </c>
      <c r="K114" s="71"/>
      <c r="L114" s="70">
        <v>0</v>
      </c>
      <c r="M114" s="71"/>
      <c r="N114" s="59"/>
    </row>
    <row r="115" spans="1:14" ht="18.75" x14ac:dyDescent="0.25">
      <c r="A115" s="62">
        <v>3.2</v>
      </c>
      <c r="B115" s="65" t="s">
        <v>60</v>
      </c>
      <c r="C115" s="65"/>
      <c r="D115" s="8" t="s">
        <v>40</v>
      </c>
      <c r="E115" s="9">
        <f>E116+E117+E118+E119+E120</f>
        <v>1500</v>
      </c>
      <c r="F115" s="68">
        <f t="shared" ref="F115" si="98">F116+F117+F118+F119+F120</f>
        <v>0</v>
      </c>
      <c r="G115" s="69"/>
      <c r="H115" s="68">
        <f t="shared" ref="H115" si="99">H116+H117+H118+H119+H120</f>
        <v>0</v>
      </c>
      <c r="I115" s="69"/>
      <c r="J115" s="68">
        <f t="shared" ref="J115" si="100">J116+J117+J118+J119+J120</f>
        <v>1500</v>
      </c>
      <c r="K115" s="69"/>
      <c r="L115" s="68">
        <f>L116+L117+L118+L119+L120</f>
        <v>0</v>
      </c>
      <c r="M115" s="69"/>
      <c r="N115" s="57" t="s">
        <v>45</v>
      </c>
    </row>
    <row r="116" spans="1:14" ht="18.75" x14ac:dyDescent="0.25">
      <c r="A116" s="63"/>
      <c r="B116" s="66"/>
      <c r="C116" s="66"/>
      <c r="D116" s="6">
        <v>2014</v>
      </c>
      <c r="E116" s="7">
        <f>SUM(F116:M116)</f>
        <v>0</v>
      </c>
      <c r="F116" s="60">
        <v>0</v>
      </c>
      <c r="G116" s="61"/>
      <c r="H116" s="60">
        <v>0</v>
      </c>
      <c r="I116" s="61"/>
      <c r="J116" s="60">
        <v>0</v>
      </c>
      <c r="K116" s="61"/>
      <c r="L116" s="60">
        <v>0</v>
      </c>
      <c r="M116" s="61"/>
      <c r="N116" s="58"/>
    </row>
    <row r="117" spans="1:14" ht="18.75" x14ac:dyDescent="0.25">
      <c r="A117" s="63"/>
      <c r="B117" s="66"/>
      <c r="C117" s="66"/>
      <c r="D117" s="6">
        <v>2015</v>
      </c>
      <c r="E117" s="7">
        <f t="shared" ref="E117:E120" si="101">SUM(F117:M117)</f>
        <v>0</v>
      </c>
      <c r="F117" s="60">
        <v>0</v>
      </c>
      <c r="G117" s="61"/>
      <c r="H117" s="60">
        <v>0</v>
      </c>
      <c r="I117" s="61"/>
      <c r="J117" s="60">
        <v>0</v>
      </c>
      <c r="K117" s="61"/>
      <c r="L117" s="60">
        <v>0</v>
      </c>
      <c r="M117" s="61"/>
      <c r="N117" s="58"/>
    </row>
    <row r="118" spans="1:14" ht="18.75" x14ac:dyDescent="0.25">
      <c r="A118" s="63"/>
      <c r="B118" s="66"/>
      <c r="C118" s="66"/>
      <c r="D118" s="6">
        <v>2016</v>
      </c>
      <c r="E118" s="7">
        <f t="shared" si="101"/>
        <v>200</v>
      </c>
      <c r="F118" s="60">
        <v>0</v>
      </c>
      <c r="G118" s="61"/>
      <c r="H118" s="60">
        <v>0</v>
      </c>
      <c r="I118" s="61"/>
      <c r="J118" s="60">
        <v>200</v>
      </c>
      <c r="K118" s="61"/>
      <c r="L118" s="60">
        <v>0</v>
      </c>
      <c r="M118" s="61"/>
      <c r="N118" s="58"/>
    </row>
    <row r="119" spans="1:14" ht="18.75" x14ac:dyDescent="0.25">
      <c r="A119" s="63"/>
      <c r="B119" s="66"/>
      <c r="C119" s="66"/>
      <c r="D119" s="6">
        <v>2017</v>
      </c>
      <c r="E119" s="7">
        <f t="shared" si="101"/>
        <v>1300</v>
      </c>
      <c r="F119" s="60">
        <v>0</v>
      </c>
      <c r="G119" s="61"/>
      <c r="H119" s="60">
        <v>0</v>
      </c>
      <c r="I119" s="61"/>
      <c r="J119" s="60">
        <v>1300</v>
      </c>
      <c r="K119" s="61"/>
      <c r="L119" s="60">
        <v>0</v>
      </c>
      <c r="M119" s="61"/>
      <c r="N119" s="58"/>
    </row>
    <row r="120" spans="1:14" ht="19.5" thickBot="1" x14ac:dyDescent="0.3">
      <c r="A120" s="64"/>
      <c r="B120" s="67"/>
      <c r="C120" s="67"/>
      <c r="D120" s="10">
        <v>2018</v>
      </c>
      <c r="E120" s="11">
        <f t="shared" si="101"/>
        <v>0</v>
      </c>
      <c r="F120" s="70">
        <v>0</v>
      </c>
      <c r="G120" s="71"/>
      <c r="H120" s="96">
        <v>0</v>
      </c>
      <c r="I120" s="97"/>
      <c r="J120" s="70">
        <v>0</v>
      </c>
      <c r="K120" s="71"/>
      <c r="L120" s="70">
        <v>0</v>
      </c>
      <c r="M120" s="71"/>
      <c r="N120" s="59"/>
    </row>
    <row r="121" spans="1:14" ht="18.75" x14ac:dyDescent="0.25">
      <c r="A121" s="62">
        <v>3.3</v>
      </c>
      <c r="B121" s="65" t="s">
        <v>61</v>
      </c>
      <c r="C121" s="65"/>
      <c r="D121" s="8" t="s">
        <v>40</v>
      </c>
      <c r="E121" s="9">
        <f>E122+E123+E124+E125+E126</f>
        <v>0</v>
      </c>
      <c r="F121" s="68">
        <f t="shared" ref="F121" si="102">F122+F123+F124+F125+F126</f>
        <v>0</v>
      </c>
      <c r="G121" s="69"/>
      <c r="H121" s="68">
        <f t="shared" ref="H121" si="103">H122+H123+H124+H125+H126</f>
        <v>0</v>
      </c>
      <c r="I121" s="69"/>
      <c r="J121" s="68">
        <f t="shared" ref="J121" si="104">J122+J123+J124+J125+J126</f>
        <v>0</v>
      </c>
      <c r="K121" s="69"/>
      <c r="L121" s="68">
        <f>L122+L123+L124+L125+L126</f>
        <v>0</v>
      </c>
      <c r="M121" s="69"/>
      <c r="N121" s="57" t="s">
        <v>45</v>
      </c>
    </row>
    <row r="122" spans="1:14" ht="18.75" x14ac:dyDescent="0.25">
      <c r="A122" s="63"/>
      <c r="B122" s="66"/>
      <c r="C122" s="66"/>
      <c r="D122" s="6">
        <v>2014</v>
      </c>
      <c r="E122" s="7">
        <f>SUM(F122:M122)</f>
        <v>0</v>
      </c>
      <c r="F122" s="60">
        <v>0</v>
      </c>
      <c r="G122" s="61"/>
      <c r="H122" s="60">
        <v>0</v>
      </c>
      <c r="I122" s="61"/>
      <c r="J122" s="60">
        <v>0</v>
      </c>
      <c r="K122" s="61"/>
      <c r="L122" s="60">
        <v>0</v>
      </c>
      <c r="M122" s="61"/>
      <c r="N122" s="58"/>
    </row>
    <row r="123" spans="1:14" ht="18.75" x14ac:dyDescent="0.25">
      <c r="A123" s="63"/>
      <c r="B123" s="66"/>
      <c r="C123" s="66"/>
      <c r="D123" s="6">
        <v>2015</v>
      </c>
      <c r="E123" s="7">
        <f t="shared" ref="E123:E126" si="105">SUM(F123:M123)</f>
        <v>0</v>
      </c>
      <c r="F123" s="60">
        <v>0</v>
      </c>
      <c r="G123" s="61"/>
      <c r="H123" s="60">
        <v>0</v>
      </c>
      <c r="I123" s="61"/>
      <c r="J123" s="60">
        <v>0</v>
      </c>
      <c r="K123" s="61"/>
      <c r="L123" s="60">
        <v>0</v>
      </c>
      <c r="M123" s="61"/>
      <c r="N123" s="58"/>
    </row>
    <row r="124" spans="1:14" ht="18.75" x14ac:dyDescent="0.25">
      <c r="A124" s="63"/>
      <c r="B124" s="66"/>
      <c r="C124" s="66"/>
      <c r="D124" s="6">
        <v>2016</v>
      </c>
      <c r="E124" s="7">
        <f t="shared" si="105"/>
        <v>0</v>
      </c>
      <c r="F124" s="60">
        <v>0</v>
      </c>
      <c r="G124" s="61"/>
      <c r="H124" s="60">
        <v>0</v>
      </c>
      <c r="I124" s="61"/>
      <c r="J124" s="60">
        <v>0</v>
      </c>
      <c r="K124" s="61"/>
      <c r="L124" s="60">
        <v>0</v>
      </c>
      <c r="M124" s="61"/>
      <c r="N124" s="58"/>
    </row>
    <row r="125" spans="1:14" ht="18.75" x14ac:dyDescent="0.25">
      <c r="A125" s="63"/>
      <c r="B125" s="66"/>
      <c r="C125" s="66"/>
      <c r="D125" s="6">
        <v>2017</v>
      </c>
      <c r="E125" s="7">
        <f t="shared" si="105"/>
        <v>0</v>
      </c>
      <c r="F125" s="60">
        <v>0</v>
      </c>
      <c r="G125" s="61"/>
      <c r="H125" s="60">
        <v>0</v>
      </c>
      <c r="I125" s="61"/>
      <c r="J125" s="60">
        <v>0</v>
      </c>
      <c r="K125" s="61"/>
      <c r="L125" s="60">
        <v>0</v>
      </c>
      <c r="M125" s="61"/>
      <c r="N125" s="58"/>
    </row>
    <row r="126" spans="1:14" ht="19.5" thickBot="1" x14ac:dyDescent="0.3">
      <c r="A126" s="64"/>
      <c r="B126" s="67"/>
      <c r="C126" s="67"/>
      <c r="D126" s="10">
        <v>2018</v>
      </c>
      <c r="E126" s="11">
        <f t="shared" si="105"/>
        <v>0</v>
      </c>
      <c r="F126" s="70">
        <v>0</v>
      </c>
      <c r="G126" s="71"/>
      <c r="H126" s="96">
        <v>0</v>
      </c>
      <c r="I126" s="97"/>
      <c r="J126" s="70">
        <v>0</v>
      </c>
      <c r="K126" s="71"/>
      <c r="L126" s="70">
        <v>0</v>
      </c>
      <c r="M126" s="71"/>
      <c r="N126" s="59"/>
    </row>
    <row r="127" spans="1:14" ht="18.75" x14ac:dyDescent="0.25">
      <c r="A127" s="62">
        <v>3.4</v>
      </c>
      <c r="B127" s="65" t="s">
        <v>62</v>
      </c>
      <c r="C127" s="65"/>
      <c r="D127" s="8" t="s">
        <v>40</v>
      </c>
      <c r="E127" s="9">
        <f>E128+E129+E130+E131+E132</f>
        <v>0</v>
      </c>
      <c r="F127" s="68">
        <f t="shared" ref="F127" si="106">F128+F129+F130+F131+F132</f>
        <v>0</v>
      </c>
      <c r="G127" s="69"/>
      <c r="H127" s="68">
        <f t="shared" ref="H127" si="107">H128+H129+H130+H131+H132</f>
        <v>0</v>
      </c>
      <c r="I127" s="69"/>
      <c r="J127" s="68">
        <f t="shared" ref="J127" si="108">J128+J129+J130+J131+J132</f>
        <v>0</v>
      </c>
      <c r="K127" s="69"/>
      <c r="L127" s="68">
        <f>L128+L129+L130+L131+L132</f>
        <v>0</v>
      </c>
      <c r="M127" s="69"/>
      <c r="N127" s="57" t="s">
        <v>45</v>
      </c>
    </row>
    <row r="128" spans="1:14" ht="18.75" x14ac:dyDescent="0.25">
      <c r="A128" s="63"/>
      <c r="B128" s="66"/>
      <c r="C128" s="66"/>
      <c r="D128" s="6">
        <v>2014</v>
      </c>
      <c r="E128" s="7">
        <f>SUM(F128:M128)</f>
        <v>0</v>
      </c>
      <c r="F128" s="60">
        <v>0</v>
      </c>
      <c r="G128" s="61"/>
      <c r="H128" s="60">
        <v>0</v>
      </c>
      <c r="I128" s="61"/>
      <c r="J128" s="60">
        <v>0</v>
      </c>
      <c r="K128" s="61"/>
      <c r="L128" s="60">
        <v>0</v>
      </c>
      <c r="M128" s="61"/>
      <c r="N128" s="58"/>
    </row>
    <row r="129" spans="1:14" ht="18.75" x14ac:dyDescent="0.25">
      <c r="A129" s="63"/>
      <c r="B129" s="66"/>
      <c r="C129" s="66"/>
      <c r="D129" s="6">
        <v>2015</v>
      </c>
      <c r="E129" s="7">
        <f t="shared" ref="E129:E132" si="109">SUM(F129:M129)</f>
        <v>0</v>
      </c>
      <c r="F129" s="60">
        <v>0</v>
      </c>
      <c r="G129" s="61"/>
      <c r="H129" s="60">
        <v>0</v>
      </c>
      <c r="I129" s="61"/>
      <c r="J129" s="60">
        <v>0</v>
      </c>
      <c r="K129" s="61"/>
      <c r="L129" s="60">
        <v>0</v>
      </c>
      <c r="M129" s="61"/>
      <c r="N129" s="58"/>
    </row>
    <row r="130" spans="1:14" ht="18.75" x14ac:dyDescent="0.25">
      <c r="A130" s="63"/>
      <c r="B130" s="66"/>
      <c r="C130" s="66"/>
      <c r="D130" s="6">
        <v>2016</v>
      </c>
      <c r="E130" s="7">
        <f t="shared" si="109"/>
        <v>0</v>
      </c>
      <c r="F130" s="60">
        <v>0</v>
      </c>
      <c r="G130" s="61"/>
      <c r="H130" s="60">
        <v>0</v>
      </c>
      <c r="I130" s="61"/>
      <c r="J130" s="60">
        <v>0</v>
      </c>
      <c r="K130" s="61"/>
      <c r="L130" s="60">
        <v>0</v>
      </c>
      <c r="M130" s="61"/>
      <c r="N130" s="58"/>
    </row>
    <row r="131" spans="1:14" ht="18.75" x14ac:dyDescent="0.25">
      <c r="A131" s="63"/>
      <c r="B131" s="66"/>
      <c r="C131" s="66"/>
      <c r="D131" s="6">
        <v>2017</v>
      </c>
      <c r="E131" s="7">
        <f t="shared" si="109"/>
        <v>0</v>
      </c>
      <c r="F131" s="60">
        <v>0</v>
      </c>
      <c r="G131" s="61"/>
      <c r="H131" s="60">
        <v>0</v>
      </c>
      <c r="I131" s="61"/>
      <c r="J131" s="60">
        <v>0</v>
      </c>
      <c r="K131" s="61"/>
      <c r="L131" s="60">
        <v>0</v>
      </c>
      <c r="M131" s="61"/>
      <c r="N131" s="58"/>
    </row>
    <row r="132" spans="1:14" ht="19.5" thickBot="1" x14ac:dyDescent="0.3">
      <c r="A132" s="64"/>
      <c r="B132" s="67"/>
      <c r="C132" s="67"/>
      <c r="D132" s="10">
        <v>2018</v>
      </c>
      <c r="E132" s="11">
        <f t="shared" si="109"/>
        <v>0</v>
      </c>
      <c r="F132" s="70">
        <v>0</v>
      </c>
      <c r="G132" s="71"/>
      <c r="H132" s="96">
        <v>0</v>
      </c>
      <c r="I132" s="97"/>
      <c r="J132" s="70">
        <v>0</v>
      </c>
      <c r="K132" s="71"/>
      <c r="L132" s="70">
        <v>0</v>
      </c>
      <c r="M132" s="71"/>
      <c r="N132" s="59"/>
    </row>
    <row r="133" spans="1:14" ht="18.75" x14ac:dyDescent="0.25">
      <c r="A133" s="62">
        <v>3.5</v>
      </c>
      <c r="B133" s="65" t="s">
        <v>63</v>
      </c>
      <c r="C133" s="65"/>
      <c r="D133" s="8" t="s">
        <v>40</v>
      </c>
      <c r="E133" s="9">
        <f>E134+E135+E136+E137+E138</f>
        <v>2203.1</v>
      </c>
      <c r="F133" s="68">
        <f t="shared" ref="F133" si="110">F134+F135+F136+F137+F138</f>
        <v>0</v>
      </c>
      <c r="G133" s="69"/>
      <c r="H133" s="68">
        <f t="shared" ref="H133" si="111">H134+H135+H136+H137+H138</f>
        <v>1800</v>
      </c>
      <c r="I133" s="69"/>
      <c r="J133" s="68">
        <f t="shared" ref="J133" si="112">J134+J135+J136+J137+J138</f>
        <v>403.1</v>
      </c>
      <c r="K133" s="69"/>
      <c r="L133" s="68">
        <f>L134+L135+L136+L137+L138</f>
        <v>0</v>
      </c>
      <c r="M133" s="69"/>
      <c r="N133" s="57" t="s">
        <v>45</v>
      </c>
    </row>
    <row r="134" spans="1:14" ht="18.75" x14ac:dyDescent="0.25">
      <c r="A134" s="63"/>
      <c r="B134" s="66"/>
      <c r="C134" s="66"/>
      <c r="D134" s="6">
        <v>2014</v>
      </c>
      <c r="E134" s="7">
        <f>SUM(F134:M134)</f>
        <v>0</v>
      </c>
      <c r="F134" s="60">
        <v>0</v>
      </c>
      <c r="G134" s="61"/>
      <c r="H134" s="60">
        <v>0</v>
      </c>
      <c r="I134" s="61"/>
      <c r="J134" s="60">
        <v>0</v>
      </c>
      <c r="K134" s="61"/>
      <c r="L134" s="60">
        <v>0</v>
      </c>
      <c r="M134" s="61"/>
      <c r="N134" s="58"/>
    </row>
    <row r="135" spans="1:14" ht="18.75" x14ac:dyDescent="0.25">
      <c r="A135" s="63"/>
      <c r="B135" s="66"/>
      <c r="C135" s="66"/>
      <c r="D135" s="6">
        <v>2015</v>
      </c>
      <c r="E135" s="7">
        <f t="shared" ref="E135:E138" si="113">SUM(F135:M135)</f>
        <v>0</v>
      </c>
      <c r="F135" s="60">
        <v>0</v>
      </c>
      <c r="G135" s="61"/>
      <c r="H135" s="60">
        <v>0</v>
      </c>
      <c r="I135" s="61"/>
      <c r="J135" s="60">
        <v>0</v>
      </c>
      <c r="K135" s="61"/>
      <c r="L135" s="60">
        <v>0</v>
      </c>
      <c r="M135" s="61"/>
      <c r="N135" s="58"/>
    </row>
    <row r="136" spans="1:14" ht="18.75" x14ac:dyDescent="0.25">
      <c r="A136" s="63"/>
      <c r="B136" s="66"/>
      <c r="C136" s="66"/>
      <c r="D136" s="6">
        <v>2016</v>
      </c>
      <c r="E136" s="7">
        <f t="shared" si="113"/>
        <v>2003.1</v>
      </c>
      <c r="F136" s="60">
        <v>0</v>
      </c>
      <c r="G136" s="61"/>
      <c r="H136" s="60">
        <v>1800</v>
      </c>
      <c r="I136" s="61"/>
      <c r="J136" s="60">
        <v>203.1</v>
      </c>
      <c r="K136" s="61"/>
      <c r="L136" s="60">
        <v>0</v>
      </c>
      <c r="M136" s="61"/>
      <c r="N136" s="58"/>
    </row>
    <row r="137" spans="1:14" ht="18.75" x14ac:dyDescent="0.25">
      <c r="A137" s="63"/>
      <c r="B137" s="66"/>
      <c r="C137" s="66"/>
      <c r="D137" s="6">
        <v>2017</v>
      </c>
      <c r="E137" s="7">
        <f t="shared" si="113"/>
        <v>0</v>
      </c>
      <c r="F137" s="60">
        <v>0</v>
      </c>
      <c r="G137" s="61"/>
      <c r="H137" s="60">
        <v>0</v>
      </c>
      <c r="I137" s="61"/>
      <c r="J137" s="60">
        <v>0</v>
      </c>
      <c r="K137" s="61"/>
      <c r="L137" s="60">
        <v>0</v>
      </c>
      <c r="M137" s="61"/>
      <c r="N137" s="58"/>
    </row>
    <row r="138" spans="1:14" ht="19.5" thickBot="1" x14ac:dyDescent="0.3">
      <c r="A138" s="64"/>
      <c r="B138" s="67"/>
      <c r="C138" s="67"/>
      <c r="D138" s="10">
        <v>2018</v>
      </c>
      <c r="E138" s="11">
        <f t="shared" si="113"/>
        <v>200</v>
      </c>
      <c r="F138" s="70">
        <v>0</v>
      </c>
      <c r="G138" s="71"/>
      <c r="H138" s="96">
        <v>0</v>
      </c>
      <c r="I138" s="97"/>
      <c r="J138" s="70">
        <v>200</v>
      </c>
      <c r="K138" s="71"/>
      <c r="L138" s="70">
        <v>0</v>
      </c>
      <c r="M138" s="71"/>
      <c r="N138" s="59"/>
    </row>
    <row r="139" spans="1:14" ht="18.75" x14ac:dyDescent="0.25">
      <c r="A139" s="62">
        <v>3.6</v>
      </c>
      <c r="B139" s="65" t="s">
        <v>64</v>
      </c>
      <c r="C139" s="65"/>
      <c r="D139" s="8" t="s">
        <v>40</v>
      </c>
      <c r="E139" s="9">
        <f>E140+E141+E142+E143+E144</f>
        <v>436</v>
      </c>
      <c r="F139" s="68">
        <f t="shared" ref="F139" si="114">F140+F141+F142+F143+F144</f>
        <v>0</v>
      </c>
      <c r="G139" s="69"/>
      <c r="H139" s="68">
        <f t="shared" ref="H139" si="115">H140+H141+H142+H143+H144</f>
        <v>0</v>
      </c>
      <c r="I139" s="69"/>
      <c r="J139" s="68">
        <f t="shared" ref="J139" si="116">J140+J141+J142+J143+J144</f>
        <v>436</v>
      </c>
      <c r="K139" s="69"/>
      <c r="L139" s="68">
        <f>L140+L141+L142+L143+L144</f>
        <v>0</v>
      </c>
      <c r="M139" s="69"/>
      <c r="N139" s="57" t="s">
        <v>45</v>
      </c>
    </row>
    <row r="140" spans="1:14" ht="18.75" x14ac:dyDescent="0.25">
      <c r="A140" s="63"/>
      <c r="B140" s="66"/>
      <c r="C140" s="66"/>
      <c r="D140" s="6">
        <v>2014</v>
      </c>
      <c r="E140" s="7">
        <f>SUM(F140:M140)</f>
        <v>0</v>
      </c>
      <c r="F140" s="60">
        <v>0</v>
      </c>
      <c r="G140" s="61"/>
      <c r="H140" s="60">
        <v>0</v>
      </c>
      <c r="I140" s="61"/>
      <c r="J140" s="60">
        <v>0</v>
      </c>
      <c r="K140" s="61"/>
      <c r="L140" s="60">
        <v>0</v>
      </c>
      <c r="M140" s="61"/>
      <c r="N140" s="58"/>
    </row>
    <row r="141" spans="1:14" ht="18.75" x14ac:dyDescent="0.25">
      <c r="A141" s="63"/>
      <c r="B141" s="66"/>
      <c r="C141" s="66"/>
      <c r="D141" s="6">
        <v>2015</v>
      </c>
      <c r="E141" s="7">
        <f t="shared" ref="E141:E144" si="117">SUM(F141:M141)</f>
        <v>0</v>
      </c>
      <c r="F141" s="60">
        <v>0</v>
      </c>
      <c r="G141" s="61"/>
      <c r="H141" s="60">
        <v>0</v>
      </c>
      <c r="I141" s="61"/>
      <c r="J141" s="60">
        <v>0</v>
      </c>
      <c r="K141" s="61"/>
      <c r="L141" s="60">
        <v>0</v>
      </c>
      <c r="M141" s="61"/>
      <c r="N141" s="58"/>
    </row>
    <row r="142" spans="1:14" ht="18.75" x14ac:dyDescent="0.25">
      <c r="A142" s="63"/>
      <c r="B142" s="66"/>
      <c r="C142" s="66"/>
      <c r="D142" s="6">
        <v>2016</v>
      </c>
      <c r="E142" s="7">
        <f t="shared" si="117"/>
        <v>365</v>
      </c>
      <c r="F142" s="60">
        <v>0</v>
      </c>
      <c r="G142" s="61"/>
      <c r="H142" s="60">
        <v>0</v>
      </c>
      <c r="I142" s="61"/>
      <c r="J142" s="108">
        <v>365</v>
      </c>
      <c r="K142" s="109"/>
      <c r="L142" s="60">
        <v>0</v>
      </c>
      <c r="M142" s="61"/>
      <c r="N142" s="58"/>
    </row>
    <row r="143" spans="1:14" ht="18.75" x14ac:dyDescent="0.25">
      <c r="A143" s="63"/>
      <c r="B143" s="66"/>
      <c r="C143" s="66"/>
      <c r="D143" s="6">
        <v>2017</v>
      </c>
      <c r="E143" s="7">
        <f t="shared" si="117"/>
        <v>21</v>
      </c>
      <c r="F143" s="60">
        <v>0</v>
      </c>
      <c r="G143" s="61"/>
      <c r="H143" s="60">
        <v>0</v>
      </c>
      <c r="I143" s="61"/>
      <c r="J143" s="108">
        <v>21</v>
      </c>
      <c r="K143" s="109"/>
      <c r="L143" s="60">
        <v>0</v>
      </c>
      <c r="M143" s="61"/>
      <c r="N143" s="58"/>
    </row>
    <row r="144" spans="1:14" ht="19.5" thickBot="1" x14ac:dyDescent="0.3">
      <c r="A144" s="64"/>
      <c r="B144" s="67"/>
      <c r="C144" s="67"/>
      <c r="D144" s="10">
        <v>2018</v>
      </c>
      <c r="E144" s="11">
        <f t="shared" si="117"/>
        <v>50</v>
      </c>
      <c r="F144" s="70">
        <v>0</v>
      </c>
      <c r="G144" s="71"/>
      <c r="H144" s="96">
        <v>0</v>
      </c>
      <c r="I144" s="97"/>
      <c r="J144" s="110">
        <v>50</v>
      </c>
      <c r="K144" s="111"/>
      <c r="L144" s="70">
        <v>0</v>
      </c>
      <c r="M144" s="71"/>
      <c r="N144" s="59"/>
    </row>
    <row r="145" spans="1:14" ht="18.75" x14ac:dyDescent="0.25">
      <c r="A145" s="62">
        <v>3.7</v>
      </c>
      <c r="B145" s="65" t="s">
        <v>65</v>
      </c>
      <c r="C145" s="65"/>
      <c r="D145" s="8" t="s">
        <v>40</v>
      </c>
      <c r="E145" s="9">
        <f>E146+E147+E148+E149+E150</f>
        <v>475.41917999999998</v>
      </c>
      <c r="F145" s="68">
        <f t="shared" ref="F145" si="118">F146+F147+F148+F149+F150</f>
        <v>0</v>
      </c>
      <c r="G145" s="69"/>
      <c r="H145" s="68">
        <f t="shared" ref="H145" si="119">H146+H147+H148+H149+H150</f>
        <v>0</v>
      </c>
      <c r="I145" s="69"/>
      <c r="J145" s="68">
        <f t="shared" ref="J145" si="120">J146+J147+J148+J149+J150</f>
        <v>475.41917999999998</v>
      </c>
      <c r="K145" s="69"/>
      <c r="L145" s="68">
        <f>L146+L147+L148+L149+L150</f>
        <v>0</v>
      </c>
      <c r="M145" s="69"/>
      <c r="N145" s="57" t="s">
        <v>45</v>
      </c>
    </row>
    <row r="146" spans="1:14" ht="18.75" x14ac:dyDescent="0.25">
      <c r="A146" s="63"/>
      <c r="B146" s="66"/>
      <c r="C146" s="66"/>
      <c r="D146" s="6">
        <v>2014</v>
      </c>
      <c r="E146" s="7">
        <f>SUM(F146:M146)</f>
        <v>40.1</v>
      </c>
      <c r="F146" s="60">
        <v>0</v>
      </c>
      <c r="G146" s="61"/>
      <c r="H146" s="60">
        <v>0</v>
      </c>
      <c r="I146" s="61"/>
      <c r="J146" s="60">
        <v>40.1</v>
      </c>
      <c r="K146" s="61"/>
      <c r="L146" s="60">
        <v>0</v>
      </c>
      <c r="M146" s="61"/>
      <c r="N146" s="58"/>
    </row>
    <row r="147" spans="1:14" ht="18.75" x14ac:dyDescent="0.25">
      <c r="A147" s="63"/>
      <c r="B147" s="66"/>
      <c r="C147" s="66"/>
      <c r="D147" s="6">
        <v>2015</v>
      </c>
      <c r="E147" s="7">
        <f t="shared" ref="E147:E150" si="121">SUM(F147:M147)</f>
        <v>95.319180000000003</v>
      </c>
      <c r="F147" s="60">
        <v>0</v>
      </c>
      <c r="G147" s="61"/>
      <c r="H147" s="60">
        <v>0</v>
      </c>
      <c r="I147" s="61"/>
      <c r="J147" s="60">
        <v>95.319180000000003</v>
      </c>
      <c r="K147" s="61"/>
      <c r="L147" s="60">
        <v>0</v>
      </c>
      <c r="M147" s="61"/>
      <c r="N147" s="58"/>
    </row>
    <row r="148" spans="1:14" ht="18.75" x14ac:dyDescent="0.25">
      <c r="A148" s="63"/>
      <c r="B148" s="66"/>
      <c r="C148" s="66"/>
      <c r="D148" s="6">
        <v>2016</v>
      </c>
      <c r="E148" s="7">
        <f t="shared" si="121"/>
        <v>240</v>
      </c>
      <c r="F148" s="60">
        <v>0</v>
      </c>
      <c r="G148" s="61"/>
      <c r="H148" s="60">
        <v>0</v>
      </c>
      <c r="I148" s="61"/>
      <c r="J148" s="108">
        <v>240</v>
      </c>
      <c r="K148" s="109"/>
      <c r="L148" s="60">
        <v>0</v>
      </c>
      <c r="M148" s="61"/>
      <c r="N148" s="58"/>
    </row>
    <row r="149" spans="1:14" ht="18.75" x14ac:dyDescent="0.25">
      <c r="A149" s="63"/>
      <c r="B149" s="66"/>
      <c r="C149" s="66"/>
      <c r="D149" s="6">
        <v>2017</v>
      </c>
      <c r="E149" s="7">
        <f t="shared" si="121"/>
        <v>0</v>
      </c>
      <c r="F149" s="60">
        <v>0</v>
      </c>
      <c r="G149" s="61"/>
      <c r="H149" s="60">
        <v>0</v>
      </c>
      <c r="I149" s="61"/>
      <c r="J149" s="108">
        <v>0</v>
      </c>
      <c r="K149" s="109"/>
      <c r="L149" s="60">
        <v>0</v>
      </c>
      <c r="M149" s="61"/>
      <c r="N149" s="58"/>
    </row>
    <row r="150" spans="1:14" ht="19.5" thickBot="1" x14ac:dyDescent="0.3">
      <c r="A150" s="64"/>
      <c r="B150" s="67"/>
      <c r="C150" s="67"/>
      <c r="D150" s="10">
        <v>2018</v>
      </c>
      <c r="E150" s="11">
        <f t="shared" si="121"/>
        <v>100</v>
      </c>
      <c r="F150" s="70">
        <v>0</v>
      </c>
      <c r="G150" s="71"/>
      <c r="H150" s="96">
        <v>0</v>
      </c>
      <c r="I150" s="97"/>
      <c r="J150" s="110">
        <f>600-500</f>
        <v>100</v>
      </c>
      <c r="K150" s="111"/>
      <c r="L150" s="70">
        <v>0</v>
      </c>
      <c r="M150" s="71"/>
      <c r="N150" s="59"/>
    </row>
    <row r="151" spans="1:14" ht="18.75" x14ac:dyDescent="0.25">
      <c r="A151" s="62">
        <v>3.8</v>
      </c>
      <c r="B151" s="65" t="s">
        <v>66</v>
      </c>
      <c r="C151" s="65"/>
      <c r="D151" s="8" t="s">
        <v>40</v>
      </c>
      <c r="E151" s="9">
        <f>E152+E153+E154+E155+E156</f>
        <v>1128.4000000000001</v>
      </c>
      <c r="F151" s="68">
        <f t="shared" ref="F151" si="122">F152+F153+F154+F155+F156</f>
        <v>0</v>
      </c>
      <c r="G151" s="69"/>
      <c r="H151" s="68">
        <f t="shared" ref="H151" si="123">H152+H153+H154+H155+H156</f>
        <v>1128.4000000000001</v>
      </c>
      <c r="I151" s="69"/>
      <c r="J151" s="68">
        <f t="shared" ref="J151" si="124">J152+J153+J154+J155+J156</f>
        <v>0</v>
      </c>
      <c r="K151" s="69"/>
      <c r="L151" s="68">
        <f>L152+L153+L154+L155+L156</f>
        <v>0</v>
      </c>
      <c r="M151" s="69"/>
      <c r="N151" s="57" t="s">
        <v>45</v>
      </c>
    </row>
    <row r="152" spans="1:14" ht="18.75" x14ac:dyDescent="0.25">
      <c r="A152" s="63"/>
      <c r="B152" s="66"/>
      <c r="C152" s="66"/>
      <c r="D152" s="6">
        <v>2014</v>
      </c>
      <c r="E152" s="7">
        <f>SUM(F152:M152)</f>
        <v>0</v>
      </c>
      <c r="F152" s="60">
        <v>0</v>
      </c>
      <c r="G152" s="61"/>
      <c r="H152" s="60">
        <v>0</v>
      </c>
      <c r="I152" s="61"/>
      <c r="J152" s="60">
        <v>0</v>
      </c>
      <c r="K152" s="61"/>
      <c r="L152" s="60">
        <v>0</v>
      </c>
      <c r="M152" s="61"/>
      <c r="N152" s="58"/>
    </row>
    <row r="153" spans="1:14" ht="18.75" x14ac:dyDescent="0.25">
      <c r="A153" s="63"/>
      <c r="B153" s="66"/>
      <c r="C153" s="66"/>
      <c r="D153" s="6">
        <v>2015</v>
      </c>
      <c r="E153" s="7">
        <f t="shared" ref="E153:E156" si="125">SUM(F153:M153)</f>
        <v>1128.4000000000001</v>
      </c>
      <c r="F153" s="60">
        <v>0</v>
      </c>
      <c r="G153" s="61"/>
      <c r="H153" s="60">
        <v>1128.4000000000001</v>
      </c>
      <c r="I153" s="61"/>
      <c r="J153" s="60">
        <v>0</v>
      </c>
      <c r="K153" s="61"/>
      <c r="L153" s="60">
        <v>0</v>
      </c>
      <c r="M153" s="61"/>
      <c r="N153" s="58"/>
    </row>
    <row r="154" spans="1:14" ht="18.75" x14ac:dyDescent="0.25">
      <c r="A154" s="63"/>
      <c r="B154" s="66"/>
      <c r="C154" s="66"/>
      <c r="D154" s="6">
        <v>2016</v>
      </c>
      <c r="E154" s="7">
        <f t="shared" si="125"/>
        <v>0</v>
      </c>
      <c r="F154" s="60">
        <v>0</v>
      </c>
      <c r="G154" s="61"/>
      <c r="H154" s="60">
        <v>0</v>
      </c>
      <c r="I154" s="61"/>
      <c r="J154" s="108">
        <v>0</v>
      </c>
      <c r="K154" s="109"/>
      <c r="L154" s="60">
        <v>0</v>
      </c>
      <c r="M154" s="61"/>
      <c r="N154" s="58"/>
    </row>
    <row r="155" spans="1:14" ht="18.75" x14ac:dyDescent="0.25">
      <c r="A155" s="63"/>
      <c r="B155" s="66"/>
      <c r="C155" s="66"/>
      <c r="D155" s="6">
        <v>2017</v>
      </c>
      <c r="E155" s="7">
        <f t="shared" si="125"/>
        <v>0</v>
      </c>
      <c r="F155" s="60">
        <v>0</v>
      </c>
      <c r="G155" s="61"/>
      <c r="H155" s="60">
        <v>0</v>
      </c>
      <c r="I155" s="61"/>
      <c r="J155" s="108">
        <v>0</v>
      </c>
      <c r="K155" s="109"/>
      <c r="L155" s="60">
        <v>0</v>
      </c>
      <c r="M155" s="61"/>
      <c r="N155" s="58"/>
    </row>
    <row r="156" spans="1:14" ht="19.5" thickBot="1" x14ac:dyDescent="0.3">
      <c r="A156" s="64"/>
      <c r="B156" s="67"/>
      <c r="C156" s="67"/>
      <c r="D156" s="10">
        <v>2018</v>
      </c>
      <c r="E156" s="11">
        <f t="shared" si="125"/>
        <v>0</v>
      </c>
      <c r="F156" s="70">
        <v>0</v>
      </c>
      <c r="G156" s="71"/>
      <c r="H156" s="96">
        <v>0</v>
      </c>
      <c r="I156" s="97"/>
      <c r="J156" s="110">
        <v>0</v>
      </c>
      <c r="K156" s="111"/>
      <c r="L156" s="70">
        <v>0</v>
      </c>
      <c r="M156" s="71"/>
      <c r="N156" s="59"/>
    </row>
    <row r="157" spans="1:14" ht="18.75" x14ac:dyDescent="0.3">
      <c r="A157" s="3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8.75" x14ac:dyDescent="0.3">
      <c r="A158" s="3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8.75" x14ac:dyDescent="0.3">
      <c r="A159" s="3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8.75" x14ac:dyDescent="0.3">
      <c r="A160" s="3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8.75" x14ac:dyDescent="0.3">
      <c r="A161" s="3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8.75" x14ac:dyDescent="0.3">
      <c r="A162" s="3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8.75" x14ac:dyDescent="0.3">
      <c r="A163" s="3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8.75" x14ac:dyDescent="0.3">
      <c r="A164" s="3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8.75" x14ac:dyDescent="0.3">
      <c r="A165" s="3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8.75" x14ac:dyDescent="0.3">
      <c r="A166" s="3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8.75" x14ac:dyDescent="0.3">
      <c r="A167" s="3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8.75" x14ac:dyDescent="0.3">
      <c r="A168" s="3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8.75" x14ac:dyDescent="0.3">
      <c r="A169" s="3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8.75" x14ac:dyDescent="0.3">
      <c r="A170" s="3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8.75" x14ac:dyDescent="0.3">
      <c r="A171" s="3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8.75" x14ac:dyDescent="0.3">
      <c r="A172" s="3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8.75" x14ac:dyDescent="0.3">
      <c r="A173" s="3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8.75" x14ac:dyDescent="0.3">
      <c r="A174" s="3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8.75" x14ac:dyDescent="0.3">
      <c r="A175" s="3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8.75" x14ac:dyDescent="0.3">
      <c r="A176" s="3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8.75" x14ac:dyDescent="0.3">
      <c r="A177" s="3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8.75" x14ac:dyDescent="0.3">
      <c r="A178" s="3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8.75" x14ac:dyDescent="0.3">
      <c r="A179" s="3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8.75" x14ac:dyDescent="0.3">
      <c r="A180" s="3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8.75" x14ac:dyDescent="0.3">
      <c r="A181" s="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8.75" x14ac:dyDescent="0.3">
      <c r="A182" s="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8.75" x14ac:dyDescent="0.3">
      <c r="A183" s="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8.75" x14ac:dyDescent="0.3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8.75" x14ac:dyDescent="0.3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8.75" x14ac:dyDescent="0.3">
      <c r="A186" s="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8.75" x14ac:dyDescent="0.3">
      <c r="A187" s="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8.75" x14ac:dyDescent="0.3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8.75" x14ac:dyDescent="0.3">
      <c r="A189" s="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8.75" x14ac:dyDescent="0.3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8.75" x14ac:dyDescent="0.3">
      <c r="A191" s="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8.75" x14ac:dyDescent="0.3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8.75" x14ac:dyDescent="0.3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8.75" x14ac:dyDescent="0.3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8.75" x14ac:dyDescent="0.3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8.75" x14ac:dyDescent="0.3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8.75" x14ac:dyDescent="0.3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8.75" x14ac:dyDescent="0.3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8.75" x14ac:dyDescent="0.3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8.75" x14ac:dyDescent="0.3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8.75" x14ac:dyDescent="0.3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8.75" x14ac:dyDescent="0.3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8.75" x14ac:dyDescent="0.3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8.75" x14ac:dyDescent="0.3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8.75" x14ac:dyDescent="0.3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8.75" x14ac:dyDescent="0.3">
      <c r="A206" s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8.75" x14ac:dyDescent="0.3">
      <c r="A207" s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8.75" x14ac:dyDescent="0.3">
      <c r="A208" s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8.75" x14ac:dyDescent="0.3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8.75" x14ac:dyDescent="0.3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8.75" x14ac:dyDescent="0.3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8.75" x14ac:dyDescent="0.3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8.75" x14ac:dyDescent="0.3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8.75" x14ac:dyDescent="0.3">
      <c r="A214" s="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8.75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8.75" x14ac:dyDescent="0.3">
      <c r="A216" s="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8.75" x14ac:dyDescent="0.3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8.75" x14ac:dyDescent="0.3">
      <c r="A218" s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8.75" x14ac:dyDescent="0.3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8.75" x14ac:dyDescent="0.3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8.75" x14ac:dyDescent="0.3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8.75" x14ac:dyDescent="0.3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8.75" x14ac:dyDescent="0.3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8.75" x14ac:dyDescent="0.3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8.75" x14ac:dyDescent="0.3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8.75" x14ac:dyDescent="0.3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8.75" x14ac:dyDescent="0.3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8.75" x14ac:dyDescent="0.3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8.75" x14ac:dyDescent="0.3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8.75" x14ac:dyDescent="0.3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8.75" x14ac:dyDescent="0.3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8.75" x14ac:dyDescent="0.3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8.75" x14ac:dyDescent="0.3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8.75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8.75" x14ac:dyDescent="0.3">
      <c r="A235" s="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8.75" x14ac:dyDescent="0.3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8.75" x14ac:dyDescent="0.3">
      <c r="A237" s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8.75" x14ac:dyDescent="0.3">
      <c r="A238" s="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8.75" x14ac:dyDescent="0.3">
      <c r="A239" s="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8.75" x14ac:dyDescent="0.3">
      <c r="A240" s="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8.75" x14ac:dyDescent="0.3">
      <c r="A241" s="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8.75" x14ac:dyDescent="0.3">
      <c r="A242" s="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8.75" x14ac:dyDescent="0.3">
      <c r="A243" s="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8.75" x14ac:dyDescent="0.3">
      <c r="A244" s="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8.75" x14ac:dyDescent="0.3">
      <c r="A245" s="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8.75" x14ac:dyDescent="0.3">
      <c r="A246" s="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8.75" x14ac:dyDescent="0.3">
      <c r="A247" s="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8.75" x14ac:dyDescent="0.3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8.75" x14ac:dyDescent="0.3">
      <c r="A249" s="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8.75" x14ac:dyDescent="0.3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8.75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8.75" x14ac:dyDescent="0.3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8.75" x14ac:dyDescent="0.3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8.75" x14ac:dyDescent="0.3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8.75" x14ac:dyDescent="0.3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8.75" x14ac:dyDescent="0.3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8.75" x14ac:dyDescent="0.3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8.75" x14ac:dyDescent="0.3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8.75" x14ac:dyDescent="0.3">
      <c r="A259" s="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8.75" x14ac:dyDescent="0.3">
      <c r="A260" s="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8.75" x14ac:dyDescent="0.3">
      <c r="A261" s="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8.75" x14ac:dyDescent="0.3">
      <c r="A262" s="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8.75" x14ac:dyDescent="0.3">
      <c r="A263" s="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8.75" x14ac:dyDescent="0.3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8.75" x14ac:dyDescent="0.3">
      <c r="A265" s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8.75" x14ac:dyDescent="0.3">
      <c r="A266" s="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8.75" x14ac:dyDescent="0.3">
      <c r="A267" s="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8.75" x14ac:dyDescent="0.3">
      <c r="A268" s="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8.75" x14ac:dyDescent="0.3">
      <c r="A269" s="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8.75" x14ac:dyDescent="0.3">
      <c r="A270" s="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8.75" x14ac:dyDescent="0.3">
      <c r="A271" s="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8.75" x14ac:dyDescent="0.3">
      <c r="A272" s="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8.75" x14ac:dyDescent="0.3">
      <c r="A273" s="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8.75" x14ac:dyDescent="0.3">
      <c r="A274" s="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8.75" x14ac:dyDescent="0.3">
      <c r="A275" s="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8.75" x14ac:dyDescent="0.3">
      <c r="A276" s="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8.75" x14ac:dyDescent="0.3">
      <c r="A277" s="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8.75" x14ac:dyDescent="0.3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8.75" x14ac:dyDescent="0.3">
      <c r="A279" s="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8.75" x14ac:dyDescent="0.3">
      <c r="A280" s="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8.75" x14ac:dyDescent="0.3">
      <c r="A281" s="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8.75" x14ac:dyDescent="0.3">
      <c r="A282" s="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8.75" x14ac:dyDescent="0.3">
      <c r="A283" s="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8.75" x14ac:dyDescent="0.3">
      <c r="A284" s="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8.75" x14ac:dyDescent="0.3">
      <c r="A285" s="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8.75" x14ac:dyDescent="0.3">
      <c r="A286" s="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8.75" x14ac:dyDescent="0.3">
      <c r="A287" s="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8.75" x14ac:dyDescent="0.3">
      <c r="A288" s="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8.75" x14ac:dyDescent="0.3">
      <c r="A289" s="1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8.75" x14ac:dyDescent="0.3">
      <c r="A290" s="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8.75" x14ac:dyDescent="0.3">
      <c r="A291" s="1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8.75" x14ac:dyDescent="0.3">
      <c r="A292" s="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8.75" x14ac:dyDescent="0.3">
      <c r="A293" s="1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8.75" x14ac:dyDescent="0.3">
      <c r="A294" s="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8.75" x14ac:dyDescent="0.3">
      <c r="A295" s="1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8.75" x14ac:dyDescent="0.3">
      <c r="A296" s="1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8.75" x14ac:dyDescent="0.3">
      <c r="A297" s="1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8.75" x14ac:dyDescent="0.3">
      <c r="A298" s="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8.75" x14ac:dyDescent="0.3">
      <c r="A299" s="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8.75" x14ac:dyDescent="0.3">
      <c r="A300" s="1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8.75" x14ac:dyDescent="0.3">
      <c r="A301" s="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8.75" x14ac:dyDescent="0.3">
      <c r="A302" s="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8.75" x14ac:dyDescent="0.3">
      <c r="A303" s="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8.75" x14ac:dyDescent="0.3">
      <c r="A304" s="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8.75" x14ac:dyDescent="0.3">
      <c r="A305" s="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8.75" x14ac:dyDescent="0.3">
      <c r="A306" s="1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8.75" x14ac:dyDescent="0.3">
      <c r="A307" s="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8.75" x14ac:dyDescent="0.3">
      <c r="A308" s="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8.75" x14ac:dyDescent="0.3">
      <c r="A309" s="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8.75" x14ac:dyDescent="0.3">
      <c r="A310" s="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8.75" x14ac:dyDescent="0.3">
      <c r="A311" s="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8.75" x14ac:dyDescent="0.3">
      <c r="A312" s="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8.75" x14ac:dyDescent="0.3">
      <c r="A313" s="1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8.75" x14ac:dyDescent="0.3">
      <c r="A314" s="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8.75" x14ac:dyDescent="0.3">
      <c r="A315" s="1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8.75" x14ac:dyDescent="0.3">
      <c r="A316" s="1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8.75" x14ac:dyDescent="0.3">
      <c r="A317" s="1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8.75" x14ac:dyDescent="0.3">
      <c r="A318" s="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8.75" x14ac:dyDescent="0.3">
      <c r="A319" s="1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8.75" x14ac:dyDescent="0.3">
      <c r="A320" s="1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8.75" x14ac:dyDescent="0.3">
      <c r="A321" s="1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8.75" x14ac:dyDescent="0.3">
      <c r="A322" s="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8.75" x14ac:dyDescent="0.3">
      <c r="A323" s="1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8.75" x14ac:dyDescent="0.3">
      <c r="A324" s="1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8.75" x14ac:dyDescent="0.3">
      <c r="A325" s="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8.75" x14ac:dyDescent="0.3">
      <c r="A326" s="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8.75" x14ac:dyDescent="0.3">
      <c r="A327" s="1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8.75" x14ac:dyDescent="0.3">
      <c r="A328" s="1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8.75" x14ac:dyDescent="0.3">
      <c r="A329" s="1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8.75" x14ac:dyDescent="0.3">
      <c r="A330" s="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8.75" x14ac:dyDescent="0.3">
      <c r="A331" s="1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8.75" x14ac:dyDescent="0.3">
      <c r="A332" s="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8.75" x14ac:dyDescent="0.3">
      <c r="A333" s="1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8.75" x14ac:dyDescent="0.3">
      <c r="A334" s="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8.75" x14ac:dyDescent="0.3">
      <c r="A335" s="1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8.75" x14ac:dyDescent="0.3">
      <c r="A336" s="1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8.75" x14ac:dyDescent="0.3">
      <c r="A337" s="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8.75" x14ac:dyDescent="0.3">
      <c r="A338" s="1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8.75" x14ac:dyDescent="0.3">
      <c r="A339" s="1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8.75" x14ac:dyDescent="0.3">
      <c r="A340" s="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8.75" x14ac:dyDescent="0.3">
      <c r="A341" s="1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8.75" x14ac:dyDescent="0.3">
      <c r="A342" s="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8.75" x14ac:dyDescent="0.3">
      <c r="A343" s="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8.75" x14ac:dyDescent="0.3">
      <c r="A344" s="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8.75" x14ac:dyDescent="0.3">
      <c r="A345" s="1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8.75" x14ac:dyDescent="0.3">
      <c r="A346" s="1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8.75" x14ac:dyDescent="0.3">
      <c r="A347" s="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8.75" x14ac:dyDescent="0.3">
      <c r="A348" s="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8.75" x14ac:dyDescent="0.3">
      <c r="A349" s="1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8.75" x14ac:dyDescent="0.3">
      <c r="A350" s="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8.75" x14ac:dyDescent="0.3">
      <c r="A351" s="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8.75" x14ac:dyDescent="0.3">
      <c r="A352" s="1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8.75" x14ac:dyDescent="0.3">
      <c r="A353" s="1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8.75" x14ac:dyDescent="0.3">
      <c r="A354" s="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8.75" x14ac:dyDescent="0.3">
      <c r="A355" s="1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8.75" x14ac:dyDescent="0.3">
      <c r="A356" s="1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8.75" x14ac:dyDescent="0.3">
      <c r="A357" s="1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8.75" x14ac:dyDescent="0.3">
      <c r="A358" s="1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8.75" x14ac:dyDescent="0.3">
      <c r="A359" s="1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8.75" x14ac:dyDescent="0.3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8.75" x14ac:dyDescent="0.3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8.75" x14ac:dyDescent="0.3">
      <c r="A362" s="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8.75" x14ac:dyDescent="0.3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8.75" x14ac:dyDescent="0.3">
      <c r="A364" s="1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8.75" x14ac:dyDescent="0.3">
      <c r="A365" s="1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8.75" x14ac:dyDescent="0.3">
      <c r="A366" s="1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8.75" x14ac:dyDescent="0.3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8.75" x14ac:dyDescent="0.3">
      <c r="A368" s="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8.75" x14ac:dyDescent="0.3">
      <c r="A369" s="1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</sheetData>
  <mergeCells count="644">
    <mergeCell ref="A151:A156"/>
    <mergeCell ref="B151:C156"/>
    <mergeCell ref="F151:G151"/>
    <mergeCell ref="H151:I151"/>
    <mergeCell ref="J151:K151"/>
    <mergeCell ref="L151:M151"/>
    <mergeCell ref="N151:N156"/>
    <mergeCell ref="F152:G152"/>
    <mergeCell ref="H152:I152"/>
    <mergeCell ref="J152:K152"/>
    <mergeCell ref="L152:M152"/>
    <mergeCell ref="F153:G153"/>
    <mergeCell ref="H153:I153"/>
    <mergeCell ref="J153:K153"/>
    <mergeCell ref="L153:M153"/>
    <mergeCell ref="F154:G154"/>
    <mergeCell ref="H154:I154"/>
    <mergeCell ref="J154:K154"/>
    <mergeCell ref="L154:M154"/>
    <mergeCell ref="F155:G155"/>
    <mergeCell ref="H155:I155"/>
    <mergeCell ref="J155:K155"/>
    <mergeCell ref="L155:M155"/>
    <mergeCell ref="F156:G156"/>
    <mergeCell ref="H156:I156"/>
    <mergeCell ref="J156:K156"/>
    <mergeCell ref="L156:M156"/>
    <mergeCell ref="N145:N150"/>
    <mergeCell ref="F146:G146"/>
    <mergeCell ref="H146:I146"/>
    <mergeCell ref="J146:K146"/>
    <mergeCell ref="L146:M146"/>
    <mergeCell ref="F147:G147"/>
    <mergeCell ref="H147:I147"/>
    <mergeCell ref="J147:K147"/>
    <mergeCell ref="L147:M147"/>
    <mergeCell ref="F148:G148"/>
    <mergeCell ref="H148:I148"/>
    <mergeCell ref="J148:K148"/>
    <mergeCell ref="L148:M148"/>
    <mergeCell ref="F149:G149"/>
    <mergeCell ref="H149:I149"/>
    <mergeCell ref="J149:K149"/>
    <mergeCell ref="L149:M149"/>
    <mergeCell ref="F150:G150"/>
    <mergeCell ref="H150:I150"/>
    <mergeCell ref="J150:K150"/>
    <mergeCell ref="L150:M150"/>
    <mergeCell ref="A145:A150"/>
    <mergeCell ref="B145:C150"/>
    <mergeCell ref="F145:G145"/>
    <mergeCell ref="H145:I145"/>
    <mergeCell ref="J145:K145"/>
    <mergeCell ref="L145:M145"/>
    <mergeCell ref="A139:A144"/>
    <mergeCell ref="B139:C144"/>
    <mergeCell ref="F139:G139"/>
    <mergeCell ref="H139:I139"/>
    <mergeCell ref="J139:K139"/>
    <mergeCell ref="L139:M139"/>
    <mergeCell ref="N139:N144"/>
    <mergeCell ref="F140:G140"/>
    <mergeCell ref="H140:I140"/>
    <mergeCell ref="J140:K140"/>
    <mergeCell ref="L140:M140"/>
    <mergeCell ref="F141:G141"/>
    <mergeCell ref="H141:I141"/>
    <mergeCell ref="J141:K141"/>
    <mergeCell ref="L141:M141"/>
    <mergeCell ref="F142:G142"/>
    <mergeCell ref="H142:I142"/>
    <mergeCell ref="J142:K142"/>
    <mergeCell ref="L142:M142"/>
    <mergeCell ref="F143:G143"/>
    <mergeCell ref="H143:I143"/>
    <mergeCell ref="J143:K143"/>
    <mergeCell ref="L143:M143"/>
    <mergeCell ref="F144:G144"/>
    <mergeCell ref="H144:I144"/>
    <mergeCell ref="J144:K144"/>
    <mergeCell ref="L144:M144"/>
    <mergeCell ref="N133:N138"/>
    <mergeCell ref="F134:G134"/>
    <mergeCell ref="H134:I134"/>
    <mergeCell ref="J134:K134"/>
    <mergeCell ref="L134:M134"/>
    <mergeCell ref="F135:G135"/>
    <mergeCell ref="H135:I135"/>
    <mergeCell ref="J135:K135"/>
    <mergeCell ref="L135:M135"/>
    <mergeCell ref="F136:G136"/>
    <mergeCell ref="H136:I136"/>
    <mergeCell ref="J136:K136"/>
    <mergeCell ref="L136:M136"/>
    <mergeCell ref="F137:G137"/>
    <mergeCell ref="H137:I137"/>
    <mergeCell ref="J137:K137"/>
    <mergeCell ref="L137:M137"/>
    <mergeCell ref="F138:G138"/>
    <mergeCell ref="H138:I138"/>
    <mergeCell ref="J138:K138"/>
    <mergeCell ref="L138:M138"/>
    <mergeCell ref="A133:A138"/>
    <mergeCell ref="B133:C138"/>
    <mergeCell ref="F133:G133"/>
    <mergeCell ref="H133:I133"/>
    <mergeCell ref="J133:K133"/>
    <mergeCell ref="L133:M133"/>
    <mergeCell ref="A127:A132"/>
    <mergeCell ref="B127:C132"/>
    <mergeCell ref="F127:G127"/>
    <mergeCell ref="H127:I127"/>
    <mergeCell ref="J127:K127"/>
    <mergeCell ref="L127:M127"/>
    <mergeCell ref="N127:N132"/>
    <mergeCell ref="F128:G128"/>
    <mergeCell ref="H128:I128"/>
    <mergeCell ref="J128:K128"/>
    <mergeCell ref="L128:M128"/>
    <mergeCell ref="F129:G129"/>
    <mergeCell ref="H129:I129"/>
    <mergeCell ref="J129:K129"/>
    <mergeCell ref="L129:M129"/>
    <mergeCell ref="F130:G130"/>
    <mergeCell ref="H130:I130"/>
    <mergeCell ref="J130:K130"/>
    <mergeCell ref="L130:M130"/>
    <mergeCell ref="F131:G131"/>
    <mergeCell ref="H131:I131"/>
    <mergeCell ref="J131:K131"/>
    <mergeCell ref="L131:M131"/>
    <mergeCell ref="F132:G132"/>
    <mergeCell ref="H132:I132"/>
    <mergeCell ref="J132:K132"/>
    <mergeCell ref="L132:M132"/>
    <mergeCell ref="N121:N126"/>
    <mergeCell ref="F122:G122"/>
    <mergeCell ref="H122:I122"/>
    <mergeCell ref="J122:K122"/>
    <mergeCell ref="L122:M122"/>
    <mergeCell ref="F123:G123"/>
    <mergeCell ref="H123:I123"/>
    <mergeCell ref="J123:K123"/>
    <mergeCell ref="L123:M123"/>
    <mergeCell ref="F124:G124"/>
    <mergeCell ref="H124:I124"/>
    <mergeCell ref="J124:K124"/>
    <mergeCell ref="L124:M124"/>
    <mergeCell ref="F125:G125"/>
    <mergeCell ref="H125:I125"/>
    <mergeCell ref="J125:K125"/>
    <mergeCell ref="L125:M125"/>
    <mergeCell ref="F126:G126"/>
    <mergeCell ref="H126:I126"/>
    <mergeCell ref="J126:K126"/>
    <mergeCell ref="L126:M126"/>
    <mergeCell ref="A121:A126"/>
    <mergeCell ref="B121:C126"/>
    <mergeCell ref="F121:G121"/>
    <mergeCell ref="H121:I121"/>
    <mergeCell ref="J121:K121"/>
    <mergeCell ref="L121:M121"/>
    <mergeCell ref="A115:A120"/>
    <mergeCell ref="B115:C120"/>
    <mergeCell ref="F115:G115"/>
    <mergeCell ref="H115:I115"/>
    <mergeCell ref="J115:K115"/>
    <mergeCell ref="L115:M115"/>
    <mergeCell ref="N115:N120"/>
    <mergeCell ref="F116:G116"/>
    <mergeCell ref="H116:I116"/>
    <mergeCell ref="J116:K116"/>
    <mergeCell ref="L116:M116"/>
    <mergeCell ref="F117:G117"/>
    <mergeCell ref="H117:I117"/>
    <mergeCell ref="J117:K117"/>
    <mergeCell ref="L117:M117"/>
    <mergeCell ref="F118:G118"/>
    <mergeCell ref="H118:I118"/>
    <mergeCell ref="J118:K118"/>
    <mergeCell ref="L118:M118"/>
    <mergeCell ref="F119:G119"/>
    <mergeCell ref="H119:I119"/>
    <mergeCell ref="J119:K119"/>
    <mergeCell ref="L119:M119"/>
    <mergeCell ref="F120:G120"/>
    <mergeCell ref="H120:I120"/>
    <mergeCell ref="J120:K120"/>
    <mergeCell ref="L120:M120"/>
    <mergeCell ref="N109:N114"/>
    <mergeCell ref="F110:G110"/>
    <mergeCell ref="H110:I110"/>
    <mergeCell ref="J110:K110"/>
    <mergeCell ref="L110:M110"/>
    <mergeCell ref="F111:G111"/>
    <mergeCell ref="H111:I111"/>
    <mergeCell ref="J111:K111"/>
    <mergeCell ref="L111:M111"/>
    <mergeCell ref="F112:G112"/>
    <mergeCell ref="H112:I112"/>
    <mergeCell ref="J112:K112"/>
    <mergeCell ref="L112:M112"/>
    <mergeCell ref="F113:G113"/>
    <mergeCell ref="H113:I113"/>
    <mergeCell ref="J113:K113"/>
    <mergeCell ref="L113:M113"/>
    <mergeCell ref="F114:G114"/>
    <mergeCell ref="H114:I114"/>
    <mergeCell ref="J114:K114"/>
    <mergeCell ref="L114:M114"/>
    <mergeCell ref="H107:I107"/>
    <mergeCell ref="J107:K107"/>
    <mergeCell ref="L107:M107"/>
    <mergeCell ref="F108:G108"/>
    <mergeCell ref="H108:I108"/>
    <mergeCell ref="J108:K108"/>
    <mergeCell ref="L108:M108"/>
    <mergeCell ref="A109:A114"/>
    <mergeCell ref="B109:C114"/>
    <mergeCell ref="F109:G109"/>
    <mergeCell ref="H109:I109"/>
    <mergeCell ref="J109:K109"/>
    <mergeCell ref="L109:M109"/>
    <mergeCell ref="H101:I101"/>
    <mergeCell ref="J101:K101"/>
    <mergeCell ref="L101:M101"/>
    <mergeCell ref="A102:N102"/>
    <mergeCell ref="A103:A108"/>
    <mergeCell ref="B103:C108"/>
    <mergeCell ref="F103:G103"/>
    <mergeCell ref="H103:I103"/>
    <mergeCell ref="J103:K103"/>
    <mergeCell ref="L103:M103"/>
    <mergeCell ref="N103:N108"/>
    <mergeCell ref="F104:G104"/>
    <mergeCell ref="H104:I104"/>
    <mergeCell ref="J104:K104"/>
    <mergeCell ref="L104:M104"/>
    <mergeCell ref="F105:G105"/>
    <mergeCell ref="H105:I105"/>
    <mergeCell ref="J105:K105"/>
    <mergeCell ref="L105:M105"/>
    <mergeCell ref="F106:G106"/>
    <mergeCell ref="H106:I106"/>
    <mergeCell ref="J106:K106"/>
    <mergeCell ref="L106:M106"/>
    <mergeCell ref="F107:G107"/>
    <mergeCell ref="A96:A101"/>
    <mergeCell ref="B96:C101"/>
    <mergeCell ref="F96:G96"/>
    <mergeCell ref="H96:I96"/>
    <mergeCell ref="J96:K96"/>
    <mergeCell ref="L96:M96"/>
    <mergeCell ref="N96:N101"/>
    <mergeCell ref="F97:G97"/>
    <mergeCell ref="H97:I97"/>
    <mergeCell ref="J97:K97"/>
    <mergeCell ref="L97:M97"/>
    <mergeCell ref="F98:G98"/>
    <mergeCell ref="H98:I98"/>
    <mergeCell ref="J98:K98"/>
    <mergeCell ref="L98:M98"/>
    <mergeCell ref="F99:G99"/>
    <mergeCell ref="H99:I99"/>
    <mergeCell ref="J99:K99"/>
    <mergeCell ref="L99:M99"/>
    <mergeCell ref="F100:G100"/>
    <mergeCell ref="H100:I100"/>
    <mergeCell ref="J100:K100"/>
    <mergeCell ref="L100:M100"/>
    <mergeCell ref="F101:G101"/>
    <mergeCell ref="N90:N95"/>
    <mergeCell ref="F91:G91"/>
    <mergeCell ref="H91:I91"/>
    <mergeCell ref="J91:K91"/>
    <mergeCell ref="L91:M91"/>
    <mergeCell ref="F92:G92"/>
    <mergeCell ref="H92:I92"/>
    <mergeCell ref="J92:K92"/>
    <mergeCell ref="L92:M92"/>
    <mergeCell ref="F93:G93"/>
    <mergeCell ref="H93:I93"/>
    <mergeCell ref="J93:K93"/>
    <mergeCell ref="L93:M93"/>
    <mergeCell ref="F94:G94"/>
    <mergeCell ref="H94:I94"/>
    <mergeCell ref="J94:K94"/>
    <mergeCell ref="L94:M94"/>
    <mergeCell ref="F95:G95"/>
    <mergeCell ref="H95:I95"/>
    <mergeCell ref="J95:K95"/>
    <mergeCell ref="L95:M95"/>
    <mergeCell ref="A90:A95"/>
    <mergeCell ref="B90:C95"/>
    <mergeCell ref="F90:G90"/>
    <mergeCell ref="H90:I90"/>
    <mergeCell ref="J90:K90"/>
    <mergeCell ref="L90:M90"/>
    <mergeCell ref="A84:A89"/>
    <mergeCell ref="B84:C89"/>
    <mergeCell ref="F84:G84"/>
    <mergeCell ref="H84:I84"/>
    <mergeCell ref="J84:K84"/>
    <mergeCell ref="L84:M84"/>
    <mergeCell ref="N84:N89"/>
    <mergeCell ref="F85:G85"/>
    <mergeCell ref="H85:I85"/>
    <mergeCell ref="J85:K85"/>
    <mergeCell ref="L85:M85"/>
    <mergeCell ref="F86:G86"/>
    <mergeCell ref="H86:I86"/>
    <mergeCell ref="J86:K86"/>
    <mergeCell ref="L86:M86"/>
    <mergeCell ref="F87:G87"/>
    <mergeCell ref="H87:I87"/>
    <mergeCell ref="J87:K87"/>
    <mergeCell ref="L87:M87"/>
    <mergeCell ref="F88:G88"/>
    <mergeCell ref="H88:I88"/>
    <mergeCell ref="J88:K88"/>
    <mergeCell ref="L88:M88"/>
    <mergeCell ref="F89:G89"/>
    <mergeCell ref="H89:I89"/>
    <mergeCell ref="J89:K89"/>
    <mergeCell ref="L89:M89"/>
    <mergeCell ref="N78:N83"/>
    <mergeCell ref="F79:G79"/>
    <mergeCell ref="H79:I79"/>
    <mergeCell ref="J79:K79"/>
    <mergeCell ref="L79:M79"/>
    <mergeCell ref="F80:G80"/>
    <mergeCell ref="H80:I80"/>
    <mergeCell ref="J80:K80"/>
    <mergeCell ref="L80:M80"/>
    <mergeCell ref="F81:G81"/>
    <mergeCell ref="H81:I81"/>
    <mergeCell ref="J81:K81"/>
    <mergeCell ref="L81:M81"/>
    <mergeCell ref="F82:G82"/>
    <mergeCell ref="H82:I82"/>
    <mergeCell ref="J82:K82"/>
    <mergeCell ref="L82:M82"/>
    <mergeCell ref="F83:G83"/>
    <mergeCell ref="H83:I83"/>
    <mergeCell ref="J83:K83"/>
    <mergeCell ref="L83:M83"/>
    <mergeCell ref="A78:A83"/>
    <mergeCell ref="B78:C83"/>
    <mergeCell ref="F78:G78"/>
    <mergeCell ref="H78:I78"/>
    <mergeCell ref="J78:K78"/>
    <mergeCell ref="L78:M78"/>
    <mergeCell ref="A72:A77"/>
    <mergeCell ref="B72:C77"/>
    <mergeCell ref="F72:G72"/>
    <mergeCell ref="H72:I72"/>
    <mergeCell ref="J72:K72"/>
    <mergeCell ref="L72:M72"/>
    <mergeCell ref="N72:N77"/>
    <mergeCell ref="F73:G73"/>
    <mergeCell ref="H73:I73"/>
    <mergeCell ref="J73:K73"/>
    <mergeCell ref="L73:M73"/>
    <mergeCell ref="F74:G74"/>
    <mergeCell ref="H74:I74"/>
    <mergeCell ref="J74:K74"/>
    <mergeCell ref="L74:M74"/>
    <mergeCell ref="F75:G75"/>
    <mergeCell ref="H75:I75"/>
    <mergeCell ref="J75:K75"/>
    <mergeCell ref="L75:M75"/>
    <mergeCell ref="F76:G76"/>
    <mergeCell ref="H76:I76"/>
    <mergeCell ref="J76:K76"/>
    <mergeCell ref="L76:M76"/>
    <mergeCell ref="F77:G77"/>
    <mergeCell ref="H77:I77"/>
    <mergeCell ref="J77:K77"/>
    <mergeCell ref="L77:M77"/>
    <mergeCell ref="N66:N71"/>
    <mergeCell ref="F67:G67"/>
    <mergeCell ref="H67:I67"/>
    <mergeCell ref="J67:K67"/>
    <mergeCell ref="L67:M67"/>
    <mergeCell ref="F68:G68"/>
    <mergeCell ref="H68:I68"/>
    <mergeCell ref="J68:K68"/>
    <mergeCell ref="L68:M68"/>
    <mergeCell ref="F69:G69"/>
    <mergeCell ref="H69:I69"/>
    <mergeCell ref="J69:K69"/>
    <mergeCell ref="L69:M69"/>
    <mergeCell ref="F70:G70"/>
    <mergeCell ref="H70:I70"/>
    <mergeCell ref="J70:K70"/>
    <mergeCell ref="L70:M70"/>
    <mergeCell ref="F71:G71"/>
    <mergeCell ref="H71:I71"/>
    <mergeCell ref="J71:K71"/>
    <mergeCell ref="L71:M71"/>
    <mergeCell ref="F63:G63"/>
    <mergeCell ref="H63:I63"/>
    <mergeCell ref="J63:K63"/>
    <mergeCell ref="L63:M63"/>
    <mergeCell ref="H64:I64"/>
    <mergeCell ref="J64:K64"/>
    <mergeCell ref="L64:M64"/>
    <mergeCell ref="F64:G64"/>
    <mergeCell ref="A66:A71"/>
    <mergeCell ref="B66:C71"/>
    <mergeCell ref="F66:G66"/>
    <mergeCell ref="H66:I66"/>
    <mergeCell ref="J66:K66"/>
    <mergeCell ref="L66:M66"/>
    <mergeCell ref="A65:N65"/>
    <mergeCell ref="A59:A64"/>
    <mergeCell ref="B59:C64"/>
    <mergeCell ref="F59:G59"/>
    <mergeCell ref="H59:I59"/>
    <mergeCell ref="J59:K59"/>
    <mergeCell ref="L59:M59"/>
    <mergeCell ref="N59:N64"/>
    <mergeCell ref="F60:G60"/>
    <mergeCell ref="H60:I60"/>
    <mergeCell ref="N53:N58"/>
    <mergeCell ref="F54:G54"/>
    <mergeCell ref="H54:I54"/>
    <mergeCell ref="J54:K54"/>
    <mergeCell ref="L54:M54"/>
    <mergeCell ref="F55:G55"/>
    <mergeCell ref="H55:I55"/>
    <mergeCell ref="J55:K55"/>
    <mergeCell ref="L55:M55"/>
    <mergeCell ref="F56:G56"/>
    <mergeCell ref="H56:I56"/>
    <mergeCell ref="J56:K56"/>
    <mergeCell ref="L56:M56"/>
    <mergeCell ref="F57:G57"/>
    <mergeCell ref="H57:I57"/>
    <mergeCell ref="J57:K57"/>
    <mergeCell ref="L57:M57"/>
    <mergeCell ref="F58:G58"/>
    <mergeCell ref="H58:I58"/>
    <mergeCell ref="J58:K58"/>
    <mergeCell ref="L58:M58"/>
    <mergeCell ref="L61:M61"/>
    <mergeCell ref="F62:G62"/>
    <mergeCell ref="J51:K51"/>
    <mergeCell ref="L51:M51"/>
    <mergeCell ref="F52:G52"/>
    <mergeCell ref="H52:I52"/>
    <mergeCell ref="J52:K52"/>
    <mergeCell ref="L52:M52"/>
    <mergeCell ref="A53:A58"/>
    <mergeCell ref="B53:C58"/>
    <mergeCell ref="F53:G53"/>
    <mergeCell ref="H53:I53"/>
    <mergeCell ref="J53:K53"/>
    <mergeCell ref="L53:M53"/>
    <mergeCell ref="H62:I62"/>
    <mergeCell ref="J62:K62"/>
    <mergeCell ref="L62:M62"/>
    <mergeCell ref="J60:K60"/>
    <mergeCell ref="L60:M60"/>
    <mergeCell ref="F61:G61"/>
    <mergeCell ref="H61:I61"/>
    <mergeCell ref="J61:K61"/>
    <mergeCell ref="I1:N1"/>
    <mergeCell ref="A11:N11"/>
    <mergeCell ref="E12:M12"/>
    <mergeCell ref="A47:A52"/>
    <mergeCell ref="B47:C52"/>
    <mergeCell ref="F47:G47"/>
    <mergeCell ref="H47:I47"/>
    <mergeCell ref="J47:K47"/>
    <mergeCell ref="L47:M47"/>
    <mergeCell ref="N47:N52"/>
    <mergeCell ref="F48:G48"/>
    <mergeCell ref="H48:I48"/>
    <mergeCell ref="J48:K48"/>
    <mergeCell ref="L48:M48"/>
    <mergeCell ref="F49:G49"/>
    <mergeCell ref="H49:I49"/>
    <mergeCell ref="J49:K49"/>
    <mergeCell ref="L49:M49"/>
    <mergeCell ref="F50:G50"/>
    <mergeCell ref="H50:I50"/>
    <mergeCell ref="J50:K50"/>
    <mergeCell ref="L50:M50"/>
    <mergeCell ref="F51:G51"/>
    <mergeCell ref="H51:I51"/>
    <mergeCell ref="N12:N15"/>
    <mergeCell ref="N16:N21"/>
    <mergeCell ref="B16:C21"/>
    <mergeCell ref="A16:A21"/>
    <mergeCell ref="H16:I16"/>
    <mergeCell ref="H17:I17"/>
    <mergeCell ref="F13:M13"/>
    <mergeCell ref="F14:G15"/>
    <mergeCell ref="H14:I15"/>
    <mergeCell ref="J14:K15"/>
    <mergeCell ref="L14:M15"/>
    <mergeCell ref="F17:G17"/>
    <mergeCell ref="F18:G18"/>
    <mergeCell ref="F19:G19"/>
    <mergeCell ref="F20:G20"/>
    <mergeCell ref="F21:G21"/>
    <mergeCell ref="E13:E15"/>
    <mergeCell ref="D12:D15"/>
    <mergeCell ref="B12:C15"/>
    <mergeCell ref="A12:A15"/>
    <mergeCell ref="F26:G26"/>
    <mergeCell ref="F27:G27"/>
    <mergeCell ref="F28:G28"/>
    <mergeCell ref="L16:M16"/>
    <mergeCell ref="L17:M17"/>
    <mergeCell ref="L18:M18"/>
    <mergeCell ref="L19:M19"/>
    <mergeCell ref="L20:M20"/>
    <mergeCell ref="L21:M21"/>
    <mergeCell ref="H18:I18"/>
    <mergeCell ref="H19:I19"/>
    <mergeCell ref="H20:I20"/>
    <mergeCell ref="H21:I21"/>
    <mergeCell ref="J16:K16"/>
    <mergeCell ref="J17:K17"/>
    <mergeCell ref="J18:K18"/>
    <mergeCell ref="J19:K19"/>
    <mergeCell ref="J20:K20"/>
    <mergeCell ref="J21:K21"/>
    <mergeCell ref="A22:N22"/>
    <mergeCell ref="A23:A28"/>
    <mergeCell ref="B23:C28"/>
    <mergeCell ref="N23:N28"/>
    <mergeCell ref="F16:G16"/>
    <mergeCell ref="H23:I23"/>
    <mergeCell ref="J23:K23"/>
    <mergeCell ref="L23:M23"/>
    <mergeCell ref="H24:I24"/>
    <mergeCell ref="J24:K24"/>
    <mergeCell ref="L24:M24"/>
    <mergeCell ref="F23:G23"/>
    <mergeCell ref="F24:G24"/>
    <mergeCell ref="F25:G25"/>
    <mergeCell ref="H27:I27"/>
    <mergeCell ref="J27:K27"/>
    <mergeCell ref="L27:M27"/>
    <mergeCell ref="H28:I28"/>
    <mergeCell ref="J28:K28"/>
    <mergeCell ref="L28:M28"/>
    <mergeCell ref="H25:I25"/>
    <mergeCell ref="J25:K25"/>
    <mergeCell ref="L25:M25"/>
    <mergeCell ref="H26:I26"/>
    <mergeCell ref="J26:K26"/>
    <mergeCell ref="L26:M26"/>
    <mergeCell ref="A29:A34"/>
    <mergeCell ref="B29:C34"/>
    <mergeCell ref="F29:G29"/>
    <mergeCell ref="H29:I29"/>
    <mergeCell ref="J29:K29"/>
    <mergeCell ref="L29:M29"/>
    <mergeCell ref="H32:I32"/>
    <mergeCell ref="J32:K32"/>
    <mergeCell ref="L32:M32"/>
    <mergeCell ref="F33:G33"/>
    <mergeCell ref="H33:I33"/>
    <mergeCell ref="J33:K33"/>
    <mergeCell ref="L33:M33"/>
    <mergeCell ref="F34:G34"/>
    <mergeCell ref="H34:I34"/>
    <mergeCell ref="J34:K34"/>
    <mergeCell ref="L34:M34"/>
    <mergeCell ref="N29:N34"/>
    <mergeCell ref="F30:G30"/>
    <mergeCell ref="H30:I30"/>
    <mergeCell ref="J30:K30"/>
    <mergeCell ref="L30:M30"/>
    <mergeCell ref="F31:G31"/>
    <mergeCell ref="H31:I31"/>
    <mergeCell ref="J31:K31"/>
    <mergeCell ref="L31:M31"/>
    <mergeCell ref="F32:G32"/>
    <mergeCell ref="J37:K37"/>
    <mergeCell ref="L37:M37"/>
    <mergeCell ref="F38:G38"/>
    <mergeCell ref="A35:A40"/>
    <mergeCell ref="B35:C40"/>
    <mergeCell ref="F35:G35"/>
    <mergeCell ref="H35:I35"/>
    <mergeCell ref="J35:K35"/>
    <mergeCell ref="L35:M35"/>
    <mergeCell ref="H38:I38"/>
    <mergeCell ref="J38:K38"/>
    <mergeCell ref="L38:M38"/>
    <mergeCell ref="F39:G39"/>
    <mergeCell ref="H39:I39"/>
    <mergeCell ref="J39:K39"/>
    <mergeCell ref="L39:M39"/>
    <mergeCell ref="F40:G40"/>
    <mergeCell ref="H40:I40"/>
    <mergeCell ref="J40:K40"/>
    <mergeCell ref="L40:M40"/>
    <mergeCell ref="A41:A46"/>
    <mergeCell ref="B41:C46"/>
    <mergeCell ref="F41:G41"/>
    <mergeCell ref="H41:I41"/>
    <mergeCell ref="J41:K41"/>
    <mergeCell ref="L41:M41"/>
    <mergeCell ref="H44:I44"/>
    <mergeCell ref="J44:K44"/>
    <mergeCell ref="L44:M44"/>
    <mergeCell ref="F45:G45"/>
    <mergeCell ref="H45:I45"/>
    <mergeCell ref="J45:K45"/>
    <mergeCell ref="L45:M45"/>
    <mergeCell ref="F46:G46"/>
    <mergeCell ref="H46:I46"/>
    <mergeCell ref="J46:K46"/>
    <mergeCell ref="L46:M46"/>
    <mergeCell ref="I2:N2"/>
    <mergeCell ref="I3:N3"/>
    <mergeCell ref="I4:N4"/>
    <mergeCell ref="I6:N6"/>
    <mergeCell ref="I7:N7"/>
    <mergeCell ref="I8:N8"/>
    <mergeCell ref="I9:N9"/>
    <mergeCell ref="N41:N46"/>
    <mergeCell ref="F42:G42"/>
    <mergeCell ref="H42:I42"/>
    <mergeCell ref="J42:K42"/>
    <mergeCell ref="L42:M42"/>
    <mergeCell ref="F43:G43"/>
    <mergeCell ref="H43:I43"/>
    <mergeCell ref="J43:K43"/>
    <mergeCell ref="L43:M43"/>
    <mergeCell ref="F44:G44"/>
    <mergeCell ref="N35:N40"/>
    <mergeCell ref="F36:G36"/>
    <mergeCell ref="H36:I36"/>
    <mergeCell ref="J36:K36"/>
    <mergeCell ref="L36:M36"/>
    <mergeCell ref="F37:G37"/>
    <mergeCell ref="H37:I37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E20" sqref="E20:K20"/>
    </sheetView>
  </sheetViews>
  <sheetFormatPr defaultRowHeight="15" x14ac:dyDescent="0.25"/>
  <sheetData>
    <row r="1" spans="1:11" ht="18.75" x14ac:dyDescent="0.3">
      <c r="A1" s="1"/>
      <c r="B1" s="1"/>
      <c r="C1" s="1"/>
      <c r="D1" s="1"/>
      <c r="E1" s="1"/>
      <c r="F1" s="55" t="s">
        <v>1</v>
      </c>
      <c r="G1" s="55"/>
      <c r="H1" s="55"/>
      <c r="I1" s="55"/>
      <c r="J1" s="55"/>
      <c r="K1" s="55"/>
    </row>
    <row r="2" spans="1:11" ht="18.75" x14ac:dyDescent="0.3">
      <c r="A2" s="1"/>
      <c r="B2" s="1"/>
      <c r="C2" s="1"/>
      <c r="D2" s="1"/>
      <c r="E2" s="1"/>
      <c r="F2" s="55" t="s">
        <v>2</v>
      </c>
      <c r="G2" s="55"/>
      <c r="H2" s="55"/>
      <c r="I2" s="55"/>
      <c r="J2" s="55"/>
      <c r="K2" s="55"/>
    </row>
    <row r="3" spans="1:11" ht="18.75" x14ac:dyDescent="0.3">
      <c r="A3" s="1"/>
      <c r="B3" s="1"/>
      <c r="C3" s="1"/>
      <c r="D3" s="1"/>
      <c r="E3" s="1"/>
      <c r="F3" s="55" t="s">
        <v>3</v>
      </c>
      <c r="G3" s="55"/>
      <c r="H3" s="55"/>
      <c r="I3" s="55"/>
      <c r="J3" s="55"/>
      <c r="K3" s="55"/>
    </row>
    <row r="4" spans="1:11" ht="18.75" x14ac:dyDescent="0.3">
      <c r="A4" s="1"/>
      <c r="B4" s="1"/>
      <c r="C4" s="1"/>
      <c r="D4" s="1"/>
      <c r="E4" s="1"/>
      <c r="F4" s="55" t="s">
        <v>4</v>
      </c>
      <c r="G4" s="55"/>
      <c r="H4" s="55"/>
      <c r="I4" s="55"/>
      <c r="J4" s="55"/>
      <c r="K4" s="55"/>
    </row>
    <row r="5" spans="1:11" ht="18.75" x14ac:dyDescent="0.3">
      <c r="A5" s="1"/>
      <c r="B5" s="1"/>
      <c r="C5" s="1"/>
      <c r="D5" s="1"/>
      <c r="E5" s="1"/>
      <c r="F5" s="112" t="s">
        <v>5</v>
      </c>
      <c r="G5" s="112"/>
      <c r="H5" s="112"/>
      <c r="I5" s="112"/>
      <c r="J5" s="112"/>
      <c r="K5" s="112"/>
    </row>
    <row r="6" spans="1:11" ht="18.75" x14ac:dyDescent="0.3">
      <c r="A6" s="1"/>
      <c r="B6" s="1"/>
      <c r="C6" s="1"/>
      <c r="D6" s="1"/>
      <c r="E6" s="1"/>
      <c r="F6" s="14"/>
      <c r="G6" s="14"/>
      <c r="H6" s="14"/>
      <c r="I6" s="14"/>
      <c r="J6" s="14"/>
      <c r="K6" s="14"/>
    </row>
    <row r="7" spans="1:11" ht="18.75" x14ac:dyDescent="0.3">
      <c r="A7" s="1"/>
      <c r="B7" s="1"/>
      <c r="C7" s="1"/>
      <c r="D7" s="1"/>
      <c r="E7" s="1"/>
      <c r="F7" s="14"/>
      <c r="G7" s="14"/>
      <c r="H7" s="14"/>
      <c r="I7" s="14"/>
      <c r="J7" s="14"/>
      <c r="K7" s="14"/>
    </row>
    <row r="8" spans="1:11" ht="18.7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.7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9.5" thickBot="1" x14ac:dyDescent="0.35">
      <c r="A10" s="49" t="s">
        <v>15</v>
      </c>
      <c r="B10" s="50"/>
      <c r="C10" s="50"/>
      <c r="D10" s="50"/>
      <c r="E10" s="50"/>
      <c r="F10" s="50"/>
      <c r="G10" s="50"/>
      <c r="H10" s="50"/>
      <c r="I10" s="50"/>
      <c r="J10" s="50"/>
      <c r="K10" s="51"/>
    </row>
    <row r="11" spans="1:11" ht="18.75" x14ac:dyDescent="0.3">
      <c r="A11" s="37" t="s">
        <v>14</v>
      </c>
      <c r="B11" s="38"/>
      <c r="C11" s="38"/>
      <c r="D11" s="38"/>
      <c r="E11" s="46" t="s">
        <v>6</v>
      </c>
      <c r="F11" s="47"/>
      <c r="G11" s="47"/>
      <c r="H11" s="47"/>
      <c r="I11" s="47"/>
      <c r="J11" s="47"/>
      <c r="K11" s="48"/>
    </row>
    <row r="12" spans="1:11" ht="18.75" x14ac:dyDescent="0.3">
      <c r="A12" s="40"/>
      <c r="B12" s="41"/>
      <c r="C12" s="41"/>
      <c r="D12" s="41"/>
      <c r="E12" s="29" t="s">
        <v>7</v>
      </c>
      <c r="F12" s="30"/>
      <c r="G12" s="30"/>
      <c r="H12" s="31">
        <f>H14+H15+H16+H17+H18</f>
        <v>75961.5141</v>
      </c>
      <c r="I12" s="31"/>
      <c r="J12" s="31"/>
      <c r="K12" s="32"/>
    </row>
    <row r="13" spans="1:11" ht="18.75" x14ac:dyDescent="0.3">
      <c r="A13" s="40"/>
      <c r="B13" s="41"/>
      <c r="C13" s="41"/>
      <c r="D13" s="41"/>
      <c r="E13" s="29" t="s">
        <v>8</v>
      </c>
      <c r="F13" s="30"/>
      <c r="G13" s="30"/>
      <c r="H13" s="30"/>
      <c r="I13" s="30"/>
      <c r="J13" s="30"/>
      <c r="K13" s="33"/>
    </row>
    <row r="14" spans="1:11" ht="18.75" x14ac:dyDescent="0.3">
      <c r="A14" s="40"/>
      <c r="B14" s="41"/>
      <c r="C14" s="41"/>
      <c r="D14" s="41"/>
      <c r="E14" s="17" t="s">
        <v>9</v>
      </c>
      <c r="F14" s="18"/>
      <c r="G14" s="18"/>
      <c r="H14" s="19">
        <f>H23+H31+H39</f>
        <v>12010.298710000001</v>
      </c>
      <c r="I14" s="19"/>
      <c r="J14" s="19"/>
      <c r="K14" s="20"/>
    </row>
    <row r="15" spans="1:11" ht="18.75" x14ac:dyDescent="0.3">
      <c r="A15" s="40"/>
      <c r="B15" s="41"/>
      <c r="C15" s="41"/>
      <c r="D15" s="41"/>
      <c r="E15" s="17" t="s">
        <v>10</v>
      </c>
      <c r="F15" s="18"/>
      <c r="G15" s="18"/>
      <c r="H15" s="19">
        <f t="shared" ref="H15:H18" si="0">H24+H32+H40</f>
        <v>13414.255990000001</v>
      </c>
      <c r="I15" s="19"/>
      <c r="J15" s="19"/>
      <c r="K15" s="20"/>
    </row>
    <row r="16" spans="1:11" ht="18.75" x14ac:dyDescent="0.3">
      <c r="A16" s="40"/>
      <c r="B16" s="41"/>
      <c r="C16" s="41"/>
      <c r="D16" s="41"/>
      <c r="E16" s="17" t="s">
        <v>11</v>
      </c>
      <c r="F16" s="18"/>
      <c r="G16" s="18"/>
      <c r="H16" s="19">
        <f t="shared" si="0"/>
        <v>6299.1</v>
      </c>
      <c r="I16" s="19"/>
      <c r="J16" s="19"/>
      <c r="K16" s="20"/>
    </row>
    <row r="17" spans="1:11" ht="18.75" x14ac:dyDescent="0.3">
      <c r="A17" s="40"/>
      <c r="B17" s="41"/>
      <c r="C17" s="41"/>
      <c r="D17" s="41"/>
      <c r="E17" s="17" t="s">
        <v>12</v>
      </c>
      <c r="F17" s="18"/>
      <c r="G17" s="18"/>
      <c r="H17" s="19">
        <f t="shared" si="0"/>
        <v>8135.3649999999998</v>
      </c>
      <c r="I17" s="19"/>
      <c r="J17" s="19"/>
      <c r="K17" s="20"/>
    </row>
    <row r="18" spans="1:11" ht="18.75" x14ac:dyDescent="0.3">
      <c r="A18" s="40"/>
      <c r="B18" s="41"/>
      <c r="C18" s="41"/>
      <c r="D18" s="41"/>
      <c r="E18" s="17" t="s">
        <v>13</v>
      </c>
      <c r="F18" s="18"/>
      <c r="G18" s="18"/>
      <c r="H18" s="19">
        <f t="shared" si="0"/>
        <v>36102.494400000003</v>
      </c>
      <c r="I18" s="19"/>
      <c r="J18" s="19"/>
      <c r="K18" s="20"/>
    </row>
    <row r="19" spans="1:11" ht="18.75" x14ac:dyDescent="0.3">
      <c r="A19" s="40"/>
      <c r="B19" s="41"/>
      <c r="C19" s="41"/>
      <c r="D19" s="41"/>
      <c r="E19" s="26" t="s">
        <v>0</v>
      </c>
      <c r="F19" s="27"/>
      <c r="G19" s="27"/>
      <c r="H19" s="27"/>
      <c r="I19" s="27"/>
      <c r="J19" s="27"/>
      <c r="K19" s="28"/>
    </row>
    <row r="20" spans="1:11" ht="18.75" x14ac:dyDescent="0.3">
      <c r="A20" s="40"/>
      <c r="B20" s="41"/>
      <c r="C20" s="41"/>
      <c r="D20" s="41"/>
      <c r="E20" s="26" t="s">
        <v>18</v>
      </c>
      <c r="F20" s="27"/>
      <c r="G20" s="27"/>
      <c r="H20" s="27"/>
      <c r="I20" s="27"/>
      <c r="J20" s="27"/>
      <c r="K20" s="28"/>
    </row>
    <row r="21" spans="1:11" ht="18.75" x14ac:dyDescent="0.3">
      <c r="A21" s="40"/>
      <c r="B21" s="41"/>
      <c r="C21" s="41"/>
      <c r="D21" s="41"/>
      <c r="E21" s="29" t="s">
        <v>7</v>
      </c>
      <c r="F21" s="30"/>
      <c r="G21" s="30"/>
      <c r="H21" s="31">
        <f>H23+H24+H25+H26+H27</f>
        <v>68462.821209999995</v>
      </c>
      <c r="I21" s="31"/>
      <c r="J21" s="31"/>
      <c r="K21" s="32"/>
    </row>
    <row r="22" spans="1:11" ht="18.75" x14ac:dyDescent="0.3">
      <c r="A22" s="40"/>
      <c r="B22" s="41"/>
      <c r="C22" s="41"/>
      <c r="D22" s="41"/>
      <c r="E22" s="29" t="s">
        <v>8</v>
      </c>
      <c r="F22" s="30"/>
      <c r="G22" s="30"/>
      <c r="H22" s="30"/>
      <c r="I22" s="30"/>
      <c r="J22" s="30"/>
      <c r="K22" s="33"/>
    </row>
    <row r="23" spans="1:11" ht="18.75" x14ac:dyDescent="0.3">
      <c r="A23" s="40"/>
      <c r="B23" s="41"/>
      <c r="C23" s="41"/>
      <c r="D23" s="41"/>
      <c r="E23" s="17" t="s">
        <v>9</v>
      </c>
      <c r="F23" s="18"/>
      <c r="G23" s="18"/>
      <c r="H23" s="19">
        <f>H57+H91+H117</f>
        <v>8930.2412100000001</v>
      </c>
      <c r="I23" s="19"/>
      <c r="J23" s="19"/>
      <c r="K23" s="20"/>
    </row>
    <row r="24" spans="1:11" ht="18.75" x14ac:dyDescent="0.3">
      <c r="A24" s="40"/>
      <c r="B24" s="41"/>
      <c r="C24" s="41"/>
      <c r="D24" s="41"/>
      <c r="E24" s="17" t="s">
        <v>10</v>
      </c>
      <c r="F24" s="18"/>
      <c r="G24" s="18"/>
      <c r="H24" s="19">
        <f t="shared" ref="H24:H27" si="1">H58+H92+H118</f>
        <v>12978.78</v>
      </c>
      <c r="I24" s="19"/>
      <c r="J24" s="19"/>
      <c r="K24" s="20"/>
    </row>
    <row r="25" spans="1:11" ht="18.75" x14ac:dyDescent="0.3">
      <c r="A25" s="40"/>
      <c r="B25" s="41"/>
      <c r="C25" s="41"/>
      <c r="D25" s="41"/>
      <c r="E25" s="17" t="s">
        <v>11</v>
      </c>
      <c r="F25" s="18"/>
      <c r="G25" s="18"/>
      <c r="H25" s="19">
        <f t="shared" si="1"/>
        <v>4727.3</v>
      </c>
      <c r="I25" s="19"/>
      <c r="J25" s="19"/>
      <c r="K25" s="20"/>
    </row>
    <row r="26" spans="1:11" ht="18.75" x14ac:dyDescent="0.3">
      <c r="A26" s="40"/>
      <c r="B26" s="41"/>
      <c r="C26" s="41"/>
      <c r="D26" s="41"/>
      <c r="E26" s="17" t="s">
        <v>12</v>
      </c>
      <c r="F26" s="18"/>
      <c r="G26" s="18"/>
      <c r="H26" s="19">
        <f t="shared" si="1"/>
        <v>6775.24</v>
      </c>
      <c r="I26" s="19"/>
      <c r="J26" s="19"/>
      <c r="K26" s="20"/>
    </row>
    <row r="27" spans="1:11" ht="18.75" x14ac:dyDescent="0.3">
      <c r="A27" s="40"/>
      <c r="B27" s="41"/>
      <c r="C27" s="41"/>
      <c r="D27" s="41"/>
      <c r="E27" s="17" t="s">
        <v>13</v>
      </c>
      <c r="F27" s="18"/>
      <c r="G27" s="18"/>
      <c r="H27" s="19">
        <f t="shared" si="1"/>
        <v>35051.26</v>
      </c>
      <c r="I27" s="19"/>
      <c r="J27" s="19"/>
      <c r="K27" s="20"/>
    </row>
    <row r="28" spans="1:11" ht="18.75" x14ac:dyDescent="0.3">
      <c r="A28" s="40"/>
      <c r="B28" s="41"/>
      <c r="C28" s="41"/>
      <c r="D28" s="41"/>
      <c r="E28" s="26" t="s">
        <v>17</v>
      </c>
      <c r="F28" s="27"/>
      <c r="G28" s="27"/>
      <c r="H28" s="27"/>
      <c r="I28" s="27"/>
      <c r="J28" s="27"/>
      <c r="K28" s="28"/>
    </row>
    <row r="29" spans="1:11" ht="18.75" x14ac:dyDescent="0.3">
      <c r="A29" s="40"/>
      <c r="B29" s="41"/>
      <c r="C29" s="41"/>
      <c r="D29" s="41"/>
      <c r="E29" s="29" t="s">
        <v>7</v>
      </c>
      <c r="F29" s="30"/>
      <c r="G29" s="30"/>
      <c r="H29" s="31">
        <f>H31+H32+H33+H34+H35</f>
        <v>7172.7928900000006</v>
      </c>
      <c r="I29" s="31"/>
      <c r="J29" s="31"/>
      <c r="K29" s="32"/>
    </row>
    <row r="30" spans="1:11" ht="18.75" x14ac:dyDescent="0.3">
      <c r="A30" s="40"/>
      <c r="B30" s="41"/>
      <c r="C30" s="41"/>
      <c r="D30" s="41"/>
      <c r="E30" s="29" t="s">
        <v>8</v>
      </c>
      <c r="F30" s="30"/>
      <c r="G30" s="30"/>
      <c r="H30" s="30"/>
      <c r="I30" s="30"/>
      <c r="J30" s="30"/>
      <c r="K30" s="33"/>
    </row>
    <row r="31" spans="1:11" ht="18.75" x14ac:dyDescent="0.3">
      <c r="A31" s="40"/>
      <c r="B31" s="41"/>
      <c r="C31" s="41"/>
      <c r="D31" s="41"/>
      <c r="E31" s="17" t="s">
        <v>9</v>
      </c>
      <c r="F31" s="18"/>
      <c r="G31" s="18"/>
      <c r="H31" s="19">
        <f>H65+H99+H125</f>
        <v>2754.1575000000003</v>
      </c>
      <c r="I31" s="19"/>
      <c r="J31" s="19"/>
      <c r="K31" s="20"/>
    </row>
    <row r="32" spans="1:11" ht="18.75" x14ac:dyDescent="0.3">
      <c r="A32" s="40"/>
      <c r="B32" s="41"/>
      <c r="C32" s="41"/>
      <c r="D32" s="41"/>
      <c r="E32" s="17" t="s">
        <v>10</v>
      </c>
      <c r="F32" s="18"/>
      <c r="G32" s="18"/>
      <c r="H32" s="19">
        <f t="shared" ref="H32:H35" si="2">H66+H100+H126</f>
        <v>435.47599000000002</v>
      </c>
      <c r="I32" s="19"/>
      <c r="J32" s="19"/>
      <c r="K32" s="20"/>
    </row>
    <row r="33" spans="1:11" ht="18.75" x14ac:dyDescent="0.3">
      <c r="A33" s="40"/>
      <c r="B33" s="41"/>
      <c r="C33" s="41"/>
      <c r="D33" s="41"/>
      <c r="E33" s="17" t="s">
        <v>11</v>
      </c>
      <c r="F33" s="18"/>
      <c r="G33" s="18"/>
      <c r="H33" s="19">
        <f t="shared" si="2"/>
        <v>1571.8</v>
      </c>
      <c r="I33" s="19"/>
      <c r="J33" s="19"/>
      <c r="K33" s="20"/>
    </row>
    <row r="34" spans="1:11" ht="18.75" x14ac:dyDescent="0.3">
      <c r="A34" s="40"/>
      <c r="B34" s="41"/>
      <c r="C34" s="41"/>
      <c r="D34" s="41"/>
      <c r="E34" s="17" t="s">
        <v>12</v>
      </c>
      <c r="F34" s="18"/>
      <c r="G34" s="18"/>
      <c r="H34" s="19">
        <f t="shared" si="2"/>
        <v>1360.125</v>
      </c>
      <c r="I34" s="19"/>
      <c r="J34" s="19"/>
      <c r="K34" s="20"/>
    </row>
    <row r="35" spans="1:11" ht="18.75" x14ac:dyDescent="0.3">
      <c r="A35" s="40"/>
      <c r="B35" s="41"/>
      <c r="C35" s="41"/>
      <c r="D35" s="41"/>
      <c r="E35" s="17" t="s">
        <v>13</v>
      </c>
      <c r="F35" s="18"/>
      <c r="G35" s="18"/>
      <c r="H35" s="19">
        <f t="shared" si="2"/>
        <v>1051.2344000000001</v>
      </c>
      <c r="I35" s="19"/>
      <c r="J35" s="19"/>
      <c r="K35" s="20"/>
    </row>
    <row r="36" spans="1:11" ht="18.75" x14ac:dyDescent="0.3">
      <c r="A36" s="40"/>
      <c r="B36" s="41"/>
      <c r="C36" s="41"/>
      <c r="D36" s="41"/>
      <c r="E36" s="26" t="s">
        <v>16</v>
      </c>
      <c r="F36" s="27"/>
      <c r="G36" s="27"/>
      <c r="H36" s="27"/>
      <c r="I36" s="27"/>
      <c r="J36" s="27"/>
      <c r="K36" s="28"/>
    </row>
    <row r="37" spans="1:11" ht="18.75" x14ac:dyDescent="0.3">
      <c r="A37" s="40"/>
      <c r="B37" s="41"/>
      <c r="C37" s="41"/>
      <c r="D37" s="41"/>
      <c r="E37" s="29" t="s">
        <v>7</v>
      </c>
      <c r="F37" s="30"/>
      <c r="G37" s="30"/>
      <c r="H37" s="31">
        <f>H39+H40+H41+H42+H43</f>
        <v>325.89999999999998</v>
      </c>
      <c r="I37" s="31"/>
      <c r="J37" s="31"/>
      <c r="K37" s="32"/>
    </row>
    <row r="38" spans="1:11" ht="18.75" x14ac:dyDescent="0.3">
      <c r="A38" s="40"/>
      <c r="B38" s="41"/>
      <c r="C38" s="41"/>
      <c r="D38" s="41"/>
      <c r="E38" s="29" t="s">
        <v>8</v>
      </c>
      <c r="F38" s="30"/>
      <c r="G38" s="30"/>
      <c r="H38" s="30"/>
      <c r="I38" s="30"/>
      <c r="J38" s="30"/>
      <c r="K38" s="33"/>
    </row>
    <row r="39" spans="1:11" ht="18.75" x14ac:dyDescent="0.3">
      <c r="A39" s="40"/>
      <c r="B39" s="41"/>
      <c r="C39" s="41"/>
      <c r="D39" s="41"/>
      <c r="E39" s="17" t="s">
        <v>9</v>
      </c>
      <c r="F39" s="18"/>
      <c r="G39" s="18"/>
      <c r="H39" s="19">
        <f>H73</f>
        <v>325.89999999999998</v>
      </c>
      <c r="I39" s="19"/>
      <c r="J39" s="19"/>
      <c r="K39" s="20"/>
    </row>
    <row r="40" spans="1:11" ht="18.75" x14ac:dyDescent="0.3">
      <c r="A40" s="40"/>
      <c r="B40" s="41"/>
      <c r="C40" s="41"/>
      <c r="D40" s="41"/>
      <c r="E40" s="17" t="s">
        <v>10</v>
      </c>
      <c r="F40" s="18"/>
      <c r="G40" s="18"/>
      <c r="H40" s="19">
        <f t="shared" ref="H40:H43" si="3">H78</f>
        <v>0</v>
      </c>
      <c r="I40" s="19"/>
      <c r="J40" s="19"/>
      <c r="K40" s="20"/>
    </row>
    <row r="41" spans="1:11" ht="18.75" x14ac:dyDescent="0.3">
      <c r="A41" s="40"/>
      <c r="B41" s="41"/>
      <c r="C41" s="41"/>
      <c r="D41" s="41"/>
      <c r="E41" s="17" t="s">
        <v>11</v>
      </c>
      <c r="F41" s="18"/>
      <c r="G41" s="18"/>
      <c r="H41" s="19">
        <f t="shared" si="3"/>
        <v>0</v>
      </c>
      <c r="I41" s="19"/>
      <c r="J41" s="19"/>
      <c r="K41" s="20"/>
    </row>
    <row r="42" spans="1:11" ht="18.75" x14ac:dyDescent="0.3">
      <c r="A42" s="40"/>
      <c r="B42" s="41"/>
      <c r="C42" s="41"/>
      <c r="D42" s="41"/>
      <c r="E42" s="17" t="s">
        <v>12</v>
      </c>
      <c r="F42" s="18"/>
      <c r="G42" s="18"/>
      <c r="H42" s="19">
        <v>0</v>
      </c>
      <c r="I42" s="19"/>
      <c r="J42" s="19"/>
      <c r="K42" s="20"/>
    </row>
    <row r="43" spans="1:11" ht="19.5" thickBot="1" x14ac:dyDescent="0.35">
      <c r="A43" s="43"/>
      <c r="B43" s="44"/>
      <c r="C43" s="44"/>
      <c r="D43" s="44"/>
      <c r="E43" s="21" t="s">
        <v>13</v>
      </c>
      <c r="F43" s="22"/>
      <c r="G43" s="22"/>
      <c r="H43" s="19">
        <f t="shared" si="3"/>
        <v>0</v>
      </c>
      <c r="I43" s="19"/>
      <c r="J43" s="19"/>
      <c r="K43" s="20"/>
    </row>
    <row r="44" spans="1:11" ht="19.5" thickBot="1" x14ac:dyDescent="0.3">
      <c r="A44" s="52" t="s">
        <v>19</v>
      </c>
      <c r="B44" s="53"/>
      <c r="C44" s="53"/>
      <c r="D44" s="53"/>
      <c r="E44" s="53"/>
      <c r="F44" s="53"/>
      <c r="G44" s="53"/>
      <c r="H44" s="53"/>
      <c r="I44" s="53"/>
      <c r="J44" s="53"/>
      <c r="K44" s="54"/>
    </row>
    <row r="45" spans="1:11" ht="18.75" x14ac:dyDescent="0.3">
      <c r="A45" s="37" t="s">
        <v>20</v>
      </c>
      <c r="B45" s="38"/>
      <c r="C45" s="38"/>
      <c r="D45" s="38"/>
      <c r="E45" s="46" t="s">
        <v>22</v>
      </c>
      <c r="F45" s="47"/>
      <c r="G45" s="47"/>
      <c r="H45" s="47"/>
      <c r="I45" s="47"/>
      <c r="J45" s="47"/>
      <c r="K45" s="48"/>
    </row>
    <row r="46" spans="1:11" ht="18.75" x14ac:dyDescent="0.3">
      <c r="A46" s="40"/>
      <c r="B46" s="41"/>
      <c r="C46" s="41"/>
      <c r="D46" s="41"/>
      <c r="E46" s="29" t="s">
        <v>7</v>
      </c>
      <c r="F46" s="30"/>
      <c r="G46" s="30"/>
      <c r="H46" s="31">
        <f>H48+H49+H50+H51+H52</f>
        <v>54179.892210000005</v>
      </c>
      <c r="I46" s="31"/>
      <c r="J46" s="31"/>
      <c r="K46" s="32"/>
    </row>
    <row r="47" spans="1:11" ht="18.75" x14ac:dyDescent="0.3">
      <c r="A47" s="40"/>
      <c r="B47" s="41"/>
      <c r="C47" s="41"/>
      <c r="D47" s="41"/>
      <c r="E47" s="29" t="s">
        <v>8</v>
      </c>
      <c r="F47" s="30"/>
      <c r="G47" s="30"/>
      <c r="H47" s="30"/>
      <c r="I47" s="30"/>
      <c r="J47" s="30"/>
      <c r="K47" s="33"/>
    </row>
    <row r="48" spans="1:11" ht="18.75" x14ac:dyDescent="0.3">
      <c r="A48" s="40"/>
      <c r="B48" s="41"/>
      <c r="C48" s="41"/>
      <c r="D48" s="41"/>
      <c r="E48" s="17" t="s">
        <v>9</v>
      </c>
      <c r="F48" s="18"/>
      <c r="G48" s="18"/>
      <c r="H48" s="19">
        <f>H57+H65+H73</f>
        <v>3438.9960000000001</v>
      </c>
      <c r="I48" s="19"/>
      <c r="J48" s="19"/>
      <c r="K48" s="20"/>
    </row>
    <row r="49" spans="1:11" ht="18.75" x14ac:dyDescent="0.3">
      <c r="A49" s="40"/>
      <c r="B49" s="41"/>
      <c r="C49" s="41"/>
      <c r="D49" s="41"/>
      <c r="E49" s="17" t="s">
        <v>10</v>
      </c>
      <c r="F49" s="18"/>
      <c r="G49" s="18"/>
      <c r="H49" s="19">
        <f t="shared" ref="H49:H52" si="4">H58+H66+H74</f>
        <v>7668.0368100000005</v>
      </c>
      <c r="I49" s="19"/>
      <c r="J49" s="19"/>
      <c r="K49" s="20"/>
    </row>
    <row r="50" spans="1:11" ht="18.75" x14ac:dyDescent="0.3">
      <c r="A50" s="40"/>
      <c r="B50" s="41"/>
      <c r="C50" s="41"/>
      <c r="D50" s="41"/>
      <c r="E50" s="17" t="s">
        <v>11</v>
      </c>
      <c r="F50" s="18"/>
      <c r="G50" s="18"/>
      <c r="H50" s="19">
        <f t="shared" si="4"/>
        <v>506</v>
      </c>
      <c r="I50" s="19"/>
      <c r="J50" s="19"/>
      <c r="K50" s="20"/>
    </row>
    <row r="51" spans="1:11" ht="18.75" x14ac:dyDescent="0.3">
      <c r="A51" s="40"/>
      <c r="B51" s="41"/>
      <c r="C51" s="41"/>
      <c r="D51" s="41"/>
      <c r="E51" s="17" t="s">
        <v>12</v>
      </c>
      <c r="F51" s="18"/>
      <c r="G51" s="18"/>
      <c r="H51" s="19">
        <f t="shared" si="4"/>
        <v>6814.3649999999998</v>
      </c>
      <c r="I51" s="19"/>
      <c r="J51" s="19"/>
      <c r="K51" s="20"/>
    </row>
    <row r="52" spans="1:11" ht="18.75" x14ac:dyDescent="0.3">
      <c r="A52" s="40"/>
      <c r="B52" s="41"/>
      <c r="C52" s="41"/>
      <c r="D52" s="41"/>
      <c r="E52" s="17" t="s">
        <v>13</v>
      </c>
      <c r="F52" s="18"/>
      <c r="G52" s="18"/>
      <c r="H52" s="19">
        <f t="shared" si="4"/>
        <v>35752.494400000003</v>
      </c>
      <c r="I52" s="19"/>
      <c r="J52" s="19"/>
      <c r="K52" s="20"/>
    </row>
    <row r="53" spans="1:11" ht="18.75" x14ac:dyDescent="0.3">
      <c r="A53" s="40"/>
      <c r="B53" s="41"/>
      <c r="C53" s="41"/>
      <c r="D53" s="41"/>
      <c r="E53" s="26" t="s">
        <v>0</v>
      </c>
      <c r="F53" s="27"/>
      <c r="G53" s="27"/>
      <c r="H53" s="27"/>
      <c r="I53" s="27"/>
      <c r="J53" s="27"/>
      <c r="K53" s="28"/>
    </row>
    <row r="54" spans="1:11" ht="18.75" x14ac:dyDescent="0.3">
      <c r="A54" s="40"/>
      <c r="B54" s="41"/>
      <c r="C54" s="41"/>
      <c r="D54" s="41"/>
      <c r="E54" s="26" t="s">
        <v>18</v>
      </c>
      <c r="F54" s="27"/>
      <c r="G54" s="27"/>
      <c r="H54" s="27"/>
      <c r="I54" s="27"/>
      <c r="J54" s="27"/>
      <c r="K54" s="28"/>
    </row>
    <row r="55" spans="1:11" ht="18.75" x14ac:dyDescent="0.3">
      <c r="A55" s="40"/>
      <c r="B55" s="41"/>
      <c r="C55" s="41"/>
      <c r="D55" s="41"/>
      <c r="E55" s="29" t="s">
        <v>7</v>
      </c>
      <c r="F55" s="30"/>
      <c r="G55" s="30"/>
      <c r="H55" s="31">
        <f>H57+H58+H59+H60+H61</f>
        <v>52660.116000000002</v>
      </c>
      <c r="I55" s="31"/>
      <c r="J55" s="31"/>
      <c r="K55" s="32"/>
    </row>
    <row r="56" spans="1:11" ht="18.75" x14ac:dyDescent="0.3">
      <c r="A56" s="40"/>
      <c r="B56" s="41"/>
      <c r="C56" s="41"/>
      <c r="D56" s="41"/>
      <c r="E56" s="29" t="s">
        <v>8</v>
      </c>
      <c r="F56" s="30"/>
      <c r="G56" s="30"/>
      <c r="H56" s="30"/>
      <c r="I56" s="30"/>
      <c r="J56" s="30"/>
      <c r="K56" s="33"/>
    </row>
    <row r="57" spans="1:11" ht="18.75" x14ac:dyDescent="0.3">
      <c r="A57" s="40"/>
      <c r="B57" s="41"/>
      <c r="C57" s="41"/>
      <c r="D57" s="41"/>
      <c r="E57" s="17" t="s">
        <v>9</v>
      </c>
      <c r="F57" s="18"/>
      <c r="G57" s="18"/>
      <c r="H57" s="19">
        <v>2948.4360000000001</v>
      </c>
      <c r="I57" s="19"/>
      <c r="J57" s="19"/>
      <c r="K57" s="20"/>
    </row>
    <row r="58" spans="1:11" ht="18.75" x14ac:dyDescent="0.3">
      <c r="A58" s="40"/>
      <c r="B58" s="41"/>
      <c r="C58" s="41"/>
      <c r="D58" s="41"/>
      <c r="E58" s="17" t="s">
        <v>10</v>
      </c>
      <c r="F58" s="18"/>
      <c r="G58" s="18"/>
      <c r="H58" s="19">
        <v>7393.18</v>
      </c>
      <c r="I58" s="19"/>
      <c r="J58" s="19"/>
      <c r="K58" s="20"/>
    </row>
    <row r="59" spans="1:11" ht="18.75" x14ac:dyDescent="0.3">
      <c r="A59" s="40"/>
      <c r="B59" s="41"/>
      <c r="C59" s="41"/>
      <c r="D59" s="41"/>
      <c r="E59" s="17" t="s">
        <v>11</v>
      </c>
      <c r="F59" s="18"/>
      <c r="G59" s="18"/>
      <c r="H59" s="19">
        <v>492</v>
      </c>
      <c r="I59" s="19"/>
      <c r="J59" s="19"/>
      <c r="K59" s="20"/>
    </row>
    <row r="60" spans="1:11" ht="18.75" x14ac:dyDescent="0.3">
      <c r="A60" s="40"/>
      <c r="B60" s="41"/>
      <c r="C60" s="41"/>
      <c r="D60" s="41"/>
      <c r="E60" s="17" t="s">
        <v>12</v>
      </c>
      <c r="F60" s="18"/>
      <c r="G60" s="18"/>
      <c r="H60" s="19">
        <v>6775.24</v>
      </c>
      <c r="I60" s="19"/>
      <c r="J60" s="19"/>
      <c r="K60" s="20"/>
    </row>
    <row r="61" spans="1:11" ht="18.75" x14ac:dyDescent="0.3">
      <c r="A61" s="40"/>
      <c r="B61" s="41"/>
      <c r="C61" s="41"/>
      <c r="D61" s="41"/>
      <c r="E61" s="17" t="s">
        <v>13</v>
      </c>
      <c r="F61" s="18"/>
      <c r="G61" s="18"/>
      <c r="H61" s="19">
        <v>35051.26</v>
      </c>
      <c r="I61" s="19"/>
      <c r="J61" s="19"/>
      <c r="K61" s="20"/>
    </row>
    <row r="62" spans="1:11" ht="18.75" x14ac:dyDescent="0.3">
      <c r="A62" s="40"/>
      <c r="B62" s="41"/>
      <c r="C62" s="41"/>
      <c r="D62" s="41"/>
      <c r="E62" s="26" t="s">
        <v>17</v>
      </c>
      <c r="F62" s="27"/>
      <c r="G62" s="27"/>
      <c r="H62" s="27"/>
      <c r="I62" s="27"/>
      <c r="J62" s="27"/>
      <c r="K62" s="28"/>
    </row>
    <row r="63" spans="1:11" ht="18.75" x14ac:dyDescent="0.3">
      <c r="A63" s="40"/>
      <c r="B63" s="41"/>
      <c r="C63" s="41"/>
      <c r="D63" s="41"/>
      <c r="E63" s="29" t="s">
        <v>7</v>
      </c>
      <c r="F63" s="30"/>
      <c r="G63" s="30"/>
      <c r="H63" s="31">
        <f>H65+H66+H67+H68+H69</f>
        <v>1193.8762099999999</v>
      </c>
      <c r="I63" s="31"/>
      <c r="J63" s="31"/>
      <c r="K63" s="32"/>
    </row>
    <row r="64" spans="1:11" ht="18.75" x14ac:dyDescent="0.3">
      <c r="A64" s="40"/>
      <c r="B64" s="41"/>
      <c r="C64" s="41"/>
      <c r="D64" s="41"/>
      <c r="E64" s="29" t="s">
        <v>8</v>
      </c>
      <c r="F64" s="30"/>
      <c r="G64" s="30"/>
      <c r="H64" s="30"/>
      <c r="I64" s="30"/>
      <c r="J64" s="30"/>
      <c r="K64" s="33"/>
    </row>
    <row r="65" spans="1:11" ht="18.75" x14ac:dyDescent="0.3">
      <c r="A65" s="40"/>
      <c r="B65" s="41"/>
      <c r="C65" s="41"/>
      <c r="D65" s="41"/>
      <c r="E65" s="17" t="s">
        <v>9</v>
      </c>
      <c r="F65" s="18"/>
      <c r="G65" s="18"/>
      <c r="H65" s="19">
        <v>164.66</v>
      </c>
      <c r="I65" s="19"/>
      <c r="J65" s="19"/>
      <c r="K65" s="20"/>
    </row>
    <row r="66" spans="1:11" ht="18.75" x14ac:dyDescent="0.3">
      <c r="A66" s="40"/>
      <c r="B66" s="41"/>
      <c r="C66" s="41"/>
      <c r="D66" s="41"/>
      <c r="E66" s="17" t="s">
        <v>10</v>
      </c>
      <c r="F66" s="18"/>
      <c r="G66" s="18"/>
      <c r="H66" s="19">
        <v>274.85681</v>
      </c>
      <c r="I66" s="19"/>
      <c r="J66" s="19"/>
      <c r="K66" s="20"/>
    </row>
    <row r="67" spans="1:11" ht="18.75" x14ac:dyDescent="0.3">
      <c r="A67" s="40"/>
      <c r="B67" s="41"/>
      <c r="C67" s="41"/>
      <c r="D67" s="41"/>
      <c r="E67" s="17" t="s">
        <v>11</v>
      </c>
      <c r="F67" s="18"/>
      <c r="G67" s="18"/>
      <c r="H67" s="19">
        <v>14</v>
      </c>
      <c r="I67" s="19"/>
      <c r="J67" s="19"/>
      <c r="K67" s="20"/>
    </row>
    <row r="68" spans="1:11" ht="18.75" x14ac:dyDescent="0.3">
      <c r="A68" s="40"/>
      <c r="B68" s="41"/>
      <c r="C68" s="41"/>
      <c r="D68" s="41"/>
      <c r="E68" s="17" t="s">
        <v>12</v>
      </c>
      <c r="F68" s="18"/>
      <c r="G68" s="18"/>
      <c r="H68" s="19">
        <v>39.125</v>
      </c>
      <c r="I68" s="19"/>
      <c r="J68" s="19"/>
      <c r="K68" s="20"/>
    </row>
    <row r="69" spans="1:11" ht="18.75" x14ac:dyDescent="0.3">
      <c r="A69" s="40"/>
      <c r="B69" s="41"/>
      <c r="C69" s="41"/>
      <c r="D69" s="41"/>
      <c r="E69" s="17" t="s">
        <v>13</v>
      </c>
      <c r="F69" s="18"/>
      <c r="G69" s="18"/>
      <c r="H69" s="19">
        <v>701.23440000000005</v>
      </c>
      <c r="I69" s="19"/>
      <c r="J69" s="19"/>
      <c r="K69" s="20"/>
    </row>
    <row r="70" spans="1:11" ht="18.75" x14ac:dyDescent="0.3">
      <c r="A70" s="40"/>
      <c r="B70" s="41"/>
      <c r="C70" s="41"/>
      <c r="D70" s="41"/>
      <c r="E70" s="26" t="s">
        <v>16</v>
      </c>
      <c r="F70" s="27"/>
      <c r="G70" s="27"/>
      <c r="H70" s="27"/>
      <c r="I70" s="27"/>
      <c r="J70" s="27"/>
      <c r="K70" s="28"/>
    </row>
    <row r="71" spans="1:11" ht="18.75" x14ac:dyDescent="0.3">
      <c r="A71" s="40"/>
      <c r="B71" s="41"/>
      <c r="C71" s="41"/>
      <c r="D71" s="41"/>
      <c r="E71" s="29" t="s">
        <v>7</v>
      </c>
      <c r="F71" s="30"/>
      <c r="G71" s="30"/>
      <c r="H71" s="31">
        <f>H73+H74+H75+H76+H77</f>
        <v>325.89999999999998</v>
      </c>
      <c r="I71" s="31"/>
      <c r="J71" s="31"/>
      <c r="K71" s="32"/>
    </row>
    <row r="72" spans="1:11" ht="18.75" x14ac:dyDescent="0.3">
      <c r="A72" s="40"/>
      <c r="B72" s="41"/>
      <c r="C72" s="41"/>
      <c r="D72" s="41"/>
      <c r="E72" s="29" t="s">
        <v>8</v>
      </c>
      <c r="F72" s="30"/>
      <c r="G72" s="30"/>
      <c r="H72" s="30"/>
      <c r="I72" s="30"/>
      <c r="J72" s="30"/>
      <c r="K72" s="33"/>
    </row>
    <row r="73" spans="1:11" ht="18.75" x14ac:dyDescent="0.3">
      <c r="A73" s="40"/>
      <c r="B73" s="41"/>
      <c r="C73" s="41"/>
      <c r="D73" s="41"/>
      <c r="E73" s="17" t="s">
        <v>9</v>
      </c>
      <c r="F73" s="18"/>
      <c r="G73" s="18"/>
      <c r="H73" s="19">
        <v>325.89999999999998</v>
      </c>
      <c r="I73" s="19"/>
      <c r="J73" s="19"/>
      <c r="K73" s="20"/>
    </row>
    <row r="74" spans="1:11" ht="18.75" x14ac:dyDescent="0.3">
      <c r="A74" s="40"/>
      <c r="B74" s="41"/>
      <c r="C74" s="41"/>
      <c r="D74" s="41"/>
      <c r="E74" s="17" t="s">
        <v>10</v>
      </c>
      <c r="F74" s="18"/>
      <c r="G74" s="18"/>
      <c r="H74" s="19">
        <v>0</v>
      </c>
      <c r="I74" s="19"/>
      <c r="J74" s="19"/>
      <c r="K74" s="20"/>
    </row>
    <row r="75" spans="1:11" ht="18.75" x14ac:dyDescent="0.3">
      <c r="A75" s="40"/>
      <c r="B75" s="41"/>
      <c r="C75" s="41"/>
      <c r="D75" s="41"/>
      <c r="E75" s="17" t="s">
        <v>11</v>
      </c>
      <c r="F75" s="18"/>
      <c r="G75" s="18"/>
      <c r="H75" s="19">
        <v>0</v>
      </c>
      <c r="I75" s="19"/>
      <c r="J75" s="19"/>
      <c r="K75" s="20"/>
    </row>
    <row r="76" spans="1:11" ht="18.75" x14ac:dyDescent="0.3">
      <c r="A76" s="40"/>
      <c r="B76" s="41"/>
      <c r="C76" s="41"/>
      <c r="D76" s="41"/>
      <c r="E76" s="17" t="s">
        <v>12</v>
      </c>
      <c r="F76" s="18"/>
      <c r="G76" s="18"/>
      <c r="H76" s="19">
        <v>0</v>
      </c>
      <c r="I76" s="19"/>
      <c r="J76" s="19"/>
      <c r="K76" s="20"/>
    </row>
    <row r="77" spans="1:11" ht="19.5" thickBot="1" x14ac:dyDescent="0.35">
      <c r="A77" s="43"/>
      <c r="B77" s="44"/>
      <c r="C77" s="44"/>
      <c r="D77" s="44"/>
      <c r="E77" s="21" t="s">
        <v>13</v>
      </c>
      <c r="F77" s="22"/>
      <c r="G77" s="22"/>
      <c r="H77" s="19">
        <v>0</v>
      </c>
      <c r="I77" s="19"/>
      <c r="J77" s="19"/>
      <c r="K77" s="20"/>
    </row>
    <row r="78" spans="1:11" ht="19.5" thickBot="1" x14ac:dyDescent="0.35">
      <c r="A78" s="49" t="s">
        <v>21</v>
      </c>
      <c r="B78" s="50"/>
      <c r="C78" s="50"/>
      <c r="D78" s="50"/>
      <c r="E78" s="50"/>
      <c r="F78" s="50"/>
      <c r="G78" s="50"/>
      <c r="H78" s="50"/>
      <c r="I78" s="50"/>
      <c r="J78" s="50"/>
      <c r="K78" s="51"/>
    </row>
    <row r="79" spans="1:11" ht="18.75" x14ac:dyDescent="0.3">
      <c r="A79" s="37" t="s">
        <v>20</v>
      </c>
      <c r="B79" s="38"/>
      <c r="C79" s="38"/>
      <c r="D79" s="38"/>
      <c r="E79" s="46" t="s">
        <v>23</v>
      </c>
      <c r="F79" s="47"/>
      <c r="G79" s="47"/>
      <c r="H79" s="47"/>
      <c r="I79" s="47"/>
      <c r="J79" s="47"/>
      <c r="K79" s="48"/>
    </row>
    <row r="80" spans="1:11" ht="18.75" x14ac:dyDescent="0.3">
      <c r="A80" s="40"/>
      <c r="B80" s="41"/>
      <c r="C80" s="41"/>
      <c r="D80" s="41"/>
      <c r="E80" s="29" t="s">
        <v>7</v>
      </c>
      <c r="F80" s="30"/>
      <c r="G80" s="30"/>
      <c r="H80" s="31">
        <f>H82+H83+H84+H85+H86</f>
        <v>7171.8</v>
      </c>
      <c r="I80" s="31"/>
      <c r="J80" s="31"/>
      <c r="K80" s="32"/>
    </row>
    <row r="81" spans="1:11" ht="18.75" x14ac:dyDescent="0.3">
      <c r="A81" s="40"/>
      <c r="B81" s="41"/>
      <c r="C81" s="41"/>
      <c r="D81" s="41"/>
      <c r="E81" s="29" t="s">
        <v>8</v>
      </c>
      <c r="F81" s="30"/>
      <c r="G81" s="30"/>
      <c r="H81" s="30"/>
      <c r="I81" s="30"/>
      <c r="J81" s="30"/>
      <c r="K81" s="33"/>
    </row>
    <row r="82" spans="1:11" ht="18.75" x14ac:dyDescent="0.3">
      <c r="A82" s="40"/>
      <c r="B82" s="41"/>
      <c r="C82" s="41"/>
      <c r="D82" s="41"/>
      <c r="E82" s="17" t="s">
        <v>9</v>
      </c>
      <c r="F82" s="18"/>
      <c r="G82" s="18"/>
      <c r="H82" s="19">
        <f>H91+H99</f>
        <v>164.3</v>
      </c>
      <c r="I82" s="19"/>
      <c r="J82" s="19"/>
      <c r="K82" s="20"/>
    </row>
    <row r="83" spans="1:11" ht="18.75" x14ac:dyDescent="0.3">
      <c r="A83" s="40"/>
      <c r="B83" s="41"/>
      <c r="C83" s="41"/>
      <c r="D83" s="41"/>
      <c r="E83" s="17" t="s">
        <v>10</v>
      </c>
      <c r="F83" s="18"/>
      <c r="G83" s="18"/>
      <c r="H83" s="19">
        <f t="shared" ref="H83:H86" si="5">H92+H100</f>
        <v>4522.5</v>
      </c>
      <c r="I83" s="19"/>
      <c r="J83" s="19"/>
      <c r="K83" s="20"/>
    </row>
    <row r="84" spans="1:11" ht="18.75" x14ac:dyDescent="0.3">
      <c r="A84" s="40"/>
      <c r="B84" s="41"/>
      <c r="C84" s="41"/>
      <c r="D84" s="41"/>
      <c r="E84" s="17" t="s">
        <v>11</v>
      </c>
      <c r="F84" s="18"/>
      <c r="G84" s="18"/>
      <c r="H84" s="19">
        <f t="shared" si="5"/>
        <v>2485</v>
      </c>
      <c r="I84" s="19"/>
      <c r="J84" s="19"/>
      <c r="K84" s="20"/>
    </row>
    <row r="85" spans="1:11" ht="18.75" x14ac:dyDescent="0.3">
      <c r="A85" s="40"/>
      <c r="B85" s="41"/>
      <c r="C85" s="41"/>
      <c r="D85" s="41"/>
      <c r="E85" s="17" t="s">
        <v>12</v>
      </c>
      <c r="F85" s="18"/>
      <c r="G85" s="18"/>
      <c r="H85" s="19">
        <f t="shared" si="5"/>
        <v>0</v>
      </c>
      <c r="I85" s="19"/>
      <c r="J85" s="19"/>
      <c r="K85" s="20"/>
    </row>
    <row r="86" spans="1:11" ht="18.75" x14ac:dyDescent="0.3">
      <c r="A86" s="40"/>
      <c r="B86" s="41"/>
      <c r="C86" s="41"/>
      <c r="D86" s="41"/>
      <c r="E86" s="17" t="s">
        <v>13</v>
      </c>
      <c r="F86" s="18"/>
      <c r="G86" s="18"/>
      <c r="H86" s="19">
        <f t="shared" si="5"/>
        <v>0</v>
      </c>
      <c r="I86" s="19"/>
      <c r="J86" s="19"/>
      <c r="K86" s="20"/>
    </row>
    <row r="87" spans="1:11" ht="18.75" x14ac:dyDescent="0.3">
      <c r="A87" s="40"/>
      <c r="B87" s="41"/>
      <c r="C87" s="41"/>
      <c r="D87" s="41"/>
      <c r="E87" s="26" t="s">
        <v>0</v>
      </c>
      <c r="F87" s="27"/>
      <c r="G87" s="27"/>
      <c r="H87" s="27"/>
      <c r="I87" s="27"/>
      <c r="J87" s="27"/>
      <c r="K87" s="28"/>
    </row>
    <row r="88" spans="1:11" ht="18.75" x14ac:dyDescent="0.3">
      <c r="A88" s="40"/>
      <c r="B88" s="41"/>
      <c r="C88" s="41"/>
      <c r="D88" s="41"/>
      <c r="E88" s="26" t="s">
        <v>18</v>
      </c>
      <c r="F88" s="27"/>
      <c r="G88" s="27"/>
      <c r="H88" s="27"/>
      <c r="I88" s="27"/>
      <c r="J88" s="27"/>
      <c r="K88" s="28"/>
    </row>
    <row r="89" spans="1:11" ht="18.75" x14ac:dyDescent="0.3">
      <c r="A89" s="40"/>
      <c r="B89" s="41"/>
      <c r="C89" s="41"/>
      <c r="D89" s="41"/>
      <c r="E89" s="29" t="s">
        <v>7</v>
      </c>
      <c r="F89" s="30"/>
      <c r="G89" s="30"/>
      <c r="H89" s="31">
        <f>H91+H92+H93+H94+H95</f>
        <v>7053.5</v>
      </c>
      <c r="I89" s="31"/>
      <c r="J89" s="31"/>
      <c r="K89" s="32"/>
    </row>
    <row r="90" spans="1:11" ht="18.75" x14ac:dyDescent="0.3">
      <c r="A90" s="40"/>
      <c r="B90" s="41"/>
      <c r="C90" s="41"/>
      <c r="D90" s="41"/>
      <c r="E90" s="29" t="s">
        <v>8</v>
      </c>
      <c r="F90" s="30"/>
      <c r="G90" s="30"/>
      <c r="H90" s="30"/>
      <c r="I90" s="30"/>
      <c r="J90" s="30"/>
      <c r="K90" s="33"/>
    </row>
    <row r="91" spans="1:11" ht="18.75" x14ac:dyDescent="0.3">
      <c r="A91" s="40"/>
      <c r="B91" s="41"/>
      <c r="C91" s="41"/>
      <c r="D91" s="41"/>
      <c r="E91" s="17" t="s">
        <v>9</v>
      </c>
      <c r="F91" s="18"/>
      <c r="G91" s="18"/>
      <c r="H91" s="19">
        <v>161</v>
      </c>
      <c r="I91" s="19"/>
      <c r="J91" s="19"/>
      <c r="K91" s="20"/>
    </row>
    <row r="92" spans="1:11" ht="18.75" x14ac:dyDescent="0.3">
      <c r="A92" s="40"/>
      <c r="B92" s="41"/>
      <c r="C92" s="41"/>
      <c r="D92" s="41"/>
      <c r="E92" s="17" t="s">
        <v>10</v>
      </c>
      <c r="F92" s="18"/>
      <c r="G92" s="18"/>
      <c r="H92" s="19">
        <v>4457.2</v>
      </c>
      <c r="I92" s="19"/>
      <c r="J92" s="19"/>
      <c r="K92" s="20"/>
    </row>
    <row r="93" spans="1:11" ht="18.75" x14ac:dyDescent="0.3">
      <c r="A93" s="40"/>
      <c r="B93" s="41"/>
      <c r="C93" s="41"/>
      <c r="D93" s="41"/>
      <c r="E93" s="17" t="s">
        <v>11</v>
      </c>
      <c r="F93" s="18"/>
      <c r="G93" s="18"/>
      <c r="H93" s="19">
        <v>2435.3000000000002</v>
      </c>
      <c r="I93" s="19"/>
      <c r="J93" s="19"/>
      <c r="K93" s="20"/>
    </row>
    <row r="94" spans="1:11" ht="18.75" x14ac:dyDescent="0.3">
      <c r="A94" s="40"/>
      <c r="B94" s="41"/>
      <c r="C94" s="41"/>
      <c r="D94" s="41"/>
      <c r="E94" s="17" t="s">
        <v>12</v>
      </c>
      <c r="F94" s="18"/>
      <c r="G94" s="18"/>
      <c r="H94" s="19">
        <v>0</v>
      </c>
      <c r="I94" s="19"/>
      <c r="J94" s="19"/>
      <c r="K94" s="20"/>
    </row>
    <row r="95" spans="1:11" ht="18.75" x14ac:dyDescent="0.3">
      <c r="A95" s="40"/>
      <c r="B95" s="41"/>
      <c r="C95" s="41"/>
      <c r="D95" s="41"/>
      <c r="E95" s="17" t="s">
        <v>13</v>
      </c>
      <c r="F95" s="18"/>
      <c r="G95" s="18"/>
      <c r="H95" s="19">
        <v>0</v>
      </c>
      <c r="I95" s="19"/>
      <c r="J95" s="19"/>
      <c r="K95" s="20"/>
    </row>
    <row r="96" spans="1:11" ht="18.75" x14ac:dyDescent="0.3">
      <c r="A96" s="40"/>
      <c r="B96" s="41"/>
      <c r="C96" s="41"/>
      <c r="D96" s="41"/>
      <c r="E96" s="26" t="s">
        <v>17</v>
      </c>
      <c r="F96" s="27"/>
      <c r="G96" s="27"/>
      <c r="H96" s="27"/>
      <c r="I96" s="27"/>
      <c r="J96" s="27"/>
      <c r="K96" s="28"/>
    </row>
    <row r="97" spans="1:11" ht="18.75" x14ac:dyDescent="0.3">
      <c r="A97" s="40"/>
      <c r="B97" s="41"/>
      <c r="C97" s="41"/>
      <c r="D97" s="41"/>
      <c r="E97" s="29" t="s">
        <v>7</v>
      </c>
      <c r="F97" s="30"/>
      <c r="G97" s="30"/>
      <c r="H97" s="31">
        <f>H99+H100+H101+H102+H103</f>
        <v>118.3</v>
      </c>
      <c r="I97" s="31"/>
      <c r="J97" s="31"/>
      <c r="K97" s="32"/>
    </row>
    <row r="98" spans="1:11" ht="18.75" x14ac:dyDescent="0.3">
      <c r="A98" s="40"/>
      <c r="B98" s="41"/>
      <c r="C98" s="41"/>
      <c r="D98" s="41"/>
      <c r="E98" s="29" t="s">
        <v>8</v>
      </c>
      <c r="F98" s="30"/>
      <c r="G98" s="30"/>
      <c r="H98" s="30"/>
      <c r="I98" s="30"/>
      <c r="J98" s="30"/>
      <c r="K98" s="33"/>
    </row>
    <row r="99" spans="1:11" ht="18.75" x14ac:dyDescent="0.3">
      <c r="A99" s="40"/>
      <c r="B99" s="41"/>
      <c r="C99" s="41"/>
      <c r="D99" s="41"/>
      <c r="E99" s="17" t="s">
        <v>9</v>
      </c>
      <c r="F99" s="18"/>
      <c r="G99" s="18"/>
      <c r="H99" s="19">
        <v>3.3</v>
      </c>
      <c r="I99" s="19"/>
      <c r="J99" s="19"/>
      <c r="K99" s="20"/>
    </row>
    <row r="100" spans="1:11" ht="18.75" x14ac:dyDescent="0.3">
      <c r="A100" s="40"/>
      <c r="B100" s="41"/>
      <c r="C100" s="41"/>
      <c r="D100" s="41"/>
      <c r="E100" s="17" t="s">
        <v>10</v>
      </c>
      <c r="F100" s="18"/>
      <c r="G100" s="18"/>
      <c r="H100" s="19">
        <v>65.3</v>
      </c>
      <c r="I100" s="19"/>
      <c r="J100" s="19"/>
      <c r="K100" s="20"/>
    </row>
    <row r="101" spans="1:11" ht="18.75" x14ac:dyDescent="0.3">
      <c r="A101" s="40"/>
      <c r="B101" s="41"/>
      <c r="C101" s="41"/>
      <c r="D101" s="41"/>
      <c r="E101" s="17" t="s">
        <v>11</v>
      </c>
      <c r="F101" s="18"/>
      <c r="G101" s="18"/>
      <c r="H101" s="19">
        <v>49.7</v>
      </c>
      <c r="I101" s="19"/>
      <c r="J101" s="19"/>
      <c r="K101" s="20"/>
    </row>
    <row r="102" spans="1:11" ht="18.75" x14ac:dyDescent="0.3">
      <c r="A102" s="40"/>
      <c r="B102" s="41"/>
      <c r="C102" s="41"/>
      <c r="D102" s="41"/>
      <c r="E102" s="17" t="s">
        <v>12</v>
      </c>
      <c r="F102" s="18"/>
      <c r="G102" s="18"/>
      <c r="H102" s="19">
        <v>0</v>
      </c>
      <c r="I102" s="19"/>
      <c r="J102" s="19"/>
      <c r="K102" s="20"/>
    </row>
    <row r="103" spans="1:11" ht="19.5" thickBot="1" x14ac:dyDescent="0.35">
      <c r="A103" s="43"/>
      <c r="B103" s="44"/>
      <c r="C103" s="44"/>
      <c r="D103" s="44"/>
      <c r="E103" s="21" t="s">
        <v>13</v>
      </c>
      <c r="F103" s="22"/>
      <c r="G103" s="22"/>
      <c r="H103" s="23">
        <v>0</v>
      </c>
      <c r="I103" s="23"/>
      <c r="J103" s="23"/>
      <c r="K103" s="24"/>
    </row>
    <row r="104" spans="1:11" ht="19.5" thickBot="1" x14ac:dyDescent="0.35">
      <c r="A104" s="34" t="s">
        <v>24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6"/>
    </row>
    <row r="105" spans="1:11" ht="18.75" x14ac:dyDescent="0.3">
      <c r="A105" s="37" t="s">
        <v>20</v>
      </c>
      <c r="B105" s="38"/>
      <c r="C105" s="38"/>
      <c r="D105" s="39"/>
      <c r="E105" s="46" t="s">
        <v>25</v>
      </c>
      <c r="F105" s="47"/>
      <c r="G105" s="47"/>
      <c r="H105" s="47"/>
      <c r="I105" s="47"/>
      <c r="J105" s="47"/>
      <c r="K105" s="48"/>
    </row>
    <row r="106" spans="1:11" ht="18.75" x14ac:dyDescent="0.3">
      <c r="A106" s="40"/>
      <c r="B106" s="41"/>
      <c r="C106" s="41"/>
      <c r="D106" s="42"/>
      <c r="E106" s="29" t="s">
        <v>7</v>
      </c>
      <c r="F106" s="30"/>
      <c r="G106" s="30"/>
      <c r="H106" s="31">
        <f>H108+H109+H110+H111+H112</f>
        <v>14609.821890000001</v>
      </c>
      <c r="I106" s="31"/>
      <c r="J106" s="31"/>
      <c r="K106" s="32"/>
    </row>
    <row r="107" spans="1:11" ht="18.75" x14ac:dyDescent="0.3">
      <c r="A107" s="40"/>
      <c r="B107" s="41"/>
      <c r="C107" s="41"/>
      <c r="D107" s="42"/>
      <c r="E107" s="29" t="s">
        <v>8</v>
      </c>
      <c r="F107" s="30"/>
      <c r="G107" s="30"/>
      <c r="H107" s="30"/>
      <c r="I107" s="30"/>
      <c r="J107" s="30"/>
      <c r="K107" s="33"/>
    </row>
    <row r="108" spans="1:11" ht="18.75" x14ac:dyDescent="0.3">
      <c r="A108" s="40"/>
      <c r="B108" s="41"/>
      <c r="C108" s="41"/>
      <c r="D108" s="42"/>
      <c r="E108" s="17" t="s">
        <v>9</v>
      </c>
      <c r="F108" s="18"/>
      <c r="G108" s="18"/>
      <c r="H108" s="19">
        <f>H117+H125</f>
        <v>8407.0027100000007</v>
      </c>
      <c r="I108" s="19"/>
      <c r="J108" s="19"/>
      <c r="K108" s="20"/>
    </row>
    <row r="109" spans="1:11" ht="18.75" x14ac:dyDescent="0.3">
      <c r="A109" s="40"/>
      <c r="B109" s="41"/>
      <c r="C109" s="41"/>
      <c r="D109" s="42"/>
      <c r="E109" s="17" t="s">
        <v>10</v>
      </c>
      <c r="F109" s="18"/>
      <c r="G109" s="18"/>
      <c r="H109" s="19">
        <f t="shared" ref="H109:H112" si="6">H118+H126</f>
        <v>1223.7191800000001</v>
      </c>
      <c r="I109" s="19"/>
      <c r="J109" s="19"/>
      <c r="K109" s="20"/>
    </row>
    <row r="110" spans="1:11" ht="18.75" x14ac:dyDescent="0.3">
      <c r="A110" s="40"/>
      <c r="B110" s="41"/>
      <c r="C110" s="41"/>
      <c r="D110" s="42"/>
      <c r="E110" s="17" t="s">
        <v>11</v>
      </c>
      <c r="F110" s="18"/>
      <c r="G110" s="18"/>
      <c r="H110" s="19">
        <f t="shared" si="6"/>
        <v>3308.1</v>
      </c>
      <c r="I110" s="19"/>
      <c r="J110" s="19"/>
      <c r="K110" s="20"/>
    </row>
    <row r="111" spans="1:11" ht="18.75" x14ac:dyDescent="0.3">
      <c r="A111" s="40"/>
      <c r="B111" s="41"/>
      <c r="C111" s="41"/>
      <c r="D111" s="42"/>
      <c r="E111" s="17" t="s">
        <v>12</v>
      </c>
      <c r="F111" s="18"/>
      <c r="G111" s="18"/>
      <c r="H111" s="19">
        <f t="shared" si="6"/>
        <v>1321</v>
      </c>
      <c r="I111" s="19"/>
      <c r="J111" s="19"/>
      <c r="K111" s="20"/>
    </row>
    <row r="112" spans="1:11" ht="18.75" x14ac:dyDescent="0.3">
      <c r="A112" s="40"/>
      <c r="B112" s="41"/>
      <c r="C112" s="41"/>
      <c r="D112" s="42"/>
      <c r="E112" s="17" t="s">
        <v>13</v>
      </c>
      <c r="F112" s="18"/>
      <c r="G112" s="18"/>
      <c r="H112" s="19">
        <f t="shared" si="6"/>
        <v>350</v>
      </c>
      <c r="I112" s="19"/>
      <c r="J112" s="19"/>
      <c r="K112" s="20"/>
    </row>
    <row r="113" spans="1:11" ht="18.75" x14ac:dyDescent="0.3">
      <c r="A113" s="40"/>
      <c r="B113" s="41"/>
      <c r="C113" s="41"/>
      <c r="D113" s="42"/>
      <c r="E113" s="26" t="s">
        <v>0</v>
      </c>
      <c r="F113" s="27"/>
      <c r="G113" s="27"/>
      <c r="H113" s="27"/>
      <c r="I113" s="27"/>
      <c r="J113" s="27"/>
      <c r="K113" s="28"/>
    </row>
    <row r="114" spans="1:11" ht="18.75" x14ac:dyDescent="0.3">
      <c r="A114" s="40"/>
      <c r="B114" s="41"/>
      <c r="C114" s="41"/>
      <c r="D114" s="42"/>
      <c r="E114" s="26" t="s">
        <v>18</v>
      </c>
      <c r="F114" s="27"/>
      <c r="G114" s="27"/>
      <c r="H114" s="27"/>
      <c r="I114" s="27"/>
      <c r="J114" s="27"/>
      <c r="K114" s="28"/>
    </row>
    <row r="115" spans="1:11" ht="18.75" x14ac:dyDescent="0.3">
      <c r="A115" s="40"/>
      <c r="B115" s="41"/>
      <c r="C115" s="41"/>
      <c r="D115" s="42"/>
      <c r="E115" s="29" t="s">
        <v>7</v>
      </c>
      <c r="F115" s="30"/>
      <c r="G115" s="30"/>
      <c r="H115" s="31">
        <f>H117+H118+H119+H120+H121</f>
        <v>8749.2052100000001</v>
      </c>
      <c r="I115" s="31"/>
      <c r="J115" s="31"/>
      <c r="K115" s="32"/>
    </row>
    <row r="116" spans="1:11" ht="18.75" x14ac:dyDescent="0.3">
      <c r="A116" s="40"/>
      <c r="B116" s="41"/>
      <c r="C116" s="41"/>
      <c r="D116" s="42"/>
      <c r="E116" s="29" t="s">
        <v>8</v>
      </c>
      <c r="F116" s="30"/>
      <c r="G116" s="30"/>
      <c r="H116" s="30"/>
      <c r="I116" s="30"/>
      <c r="J116" s="30"/>
      <c r="K116" s="33"/>
    </row>
    <row r="117" spans="1:11" ht="18.75" x14ac:dyDescent="0.3">
      <c r="A117" s="40"/>
      <c r="B117" s="41"/>
      <c r="C117" s="41"/>
      <c r="D117" s="42"/>
      <c r="E117" s="17" t="s">
        <v>9</v>
      </c>
      <c r="F117" s="18"/>
      <c r="G117" s="18"/>
      <c r="H117" s="19">
        <v>5820.8052100000004</v>
      </c>
      <c r="I117" s="19"/>
      <c r="J117" s="19"/>
      <c r="K117" s="20"/>
    </row>
    <row r="118" spans="1:11" ht="18.75" x14ac:dyDescent="0.3">
      <c r="A118" s="40"/>
      <c r="B118" s="41"/>
      <c r="C118" s="41"/>
      <c r="D118" s="42"/>
      <c r="E118" s="17" t="s">
        <v>10</v>
      </c>
      <c r="F118" s="18"/>
      <c r="G118" s="18"/>
      <c r="H118" s="19">
        <v>1128.4000000000001</v>
      </c>
      <c r="I118" s="19"/>
      <c r="J118" s="19"/>
      <c r="K118" s="20"/>
    </row>
    <row r="119" spans="1:11" ht="18.75" x14ac:dyDescent="0.3">
      <c r="A119" s="40"/>
      <c r="B119" s="41"/>
      <c r="C119" s="41"/>
      <c r="D119" s="42"/>
      <c r="E119" s="17" t="s">
        <v>11</v>
      </c>
      <c r="F119" s="18"/>
      <c r="G119" s="18"/>
      <c r="H119" s="19">
        <v>1800</v>
      </c>
      <c r="I119" s="19"/>
      <c r="J119" s="19"/>
      <c r="K119" s="20"/>
    </row>
    <row r="120" spans="1:11" ht="18.75" x14ac:dyDescent="0.3">
      <c r="A120" s="40"/>
      <c r="B120" s="41"/>
      <c r="C120" s="41"/>
      <c r="D120" s="42"/>
      <c r="E120" s="17" t="s">
        <v>12</v>
      </c>
      <c r="F120" s="18"/>
      <c r="G120" s="18"/>
      <c r="H120" s="19">
        <v>0</v>
      </c>
      <c r="I120" s="19"/>
      <c r="J120" s="19"/>
      <c r="K120" s="20"/>
    </row>
    <row r="121" spans="1:11" ht="18.75" x14ac:dyDescent="0.3">
      <c r="A121" s="40"/>
      <c r="B121" s="41"/>
      <c r="C121" s="41"/>
      <c r="D121" s="42"/>
      <c r="E121" s="17" t="s">
        <v>13</v>
      </c>
      <c r="F121" s="18"/>
      <c r="G121" s="18"/>
      <c r="H121" s="19">
        <v>0</v>
      </c>
      <c r="I121" s="19"/>
      <c r="J121" s="19"/>
      <c r="K121" s="20"/>
    </row>
    <row r="122" spans="1:11" ht="18.75" x14ac:dyDescent="0.3">
      <c r="A122" s="40"/>
      <c r="B122" s="41"/>
      <c r="C122" s="41"/>
      <c r="D122" s="42"/>
      <c r="E122" s="26" t="s">
        <v>17</v>
      </c>
      <c r="F122" s="27"/>
      <c r="G122" s="27"/>
      <c r="H122" s="27"/>
      <c r="I122" s="27"/>
      <c r="J122" s="27"/>
      <c r="K122" s="28"/>
    </row>
    <row r="123" spans="1:11" ht="18.75" x14ac:dyDescent="0.3">
      <c r="A123" s="40"/>
      <c r="B123" s="41"/>
      <c r="C123" s="41"/>
      <c r="D123" s="42"/>
      <c r="E123" s="29" t="s">
        <v>7</v>
      </c>
      <c r="F123" s="30"/>
      <c r="G123" s="30"/>
      <c r="H123" s="31">
        <f>H125+H126+H127+H128+H129</f>
        <v>5860.6166800000001</v>
      </c>
      <c r="I123" s="31"/>
      <c r="J123" s="31"/>
      <c r="K123" s="32"/>
    </row>
    <row r="124" spans="1:11" ht="18.75" x14ac:dyDescent="0.3">
      <c r="A124" s="40"/>
      <c r="B124" s="41"/>
      <c r="C124" s="41"/>
      <c r="D124" s="42"/>
      <c r="E124" s="29" t="s">
        <v>8</v>
      </c>
      <c r="F124" s="30"/>
      <c r="G124" s="30"/>
      <c r="H124" s="30"/>
      <c r="I124" s="30"/>
      <c r="J124" s="30"/>
      <c r="K124" s="33"/>
    </row>
    <row r="125" spans="1:11" ht="18.75" x14ac:dyDescent="0.3">
      <c r="A125" s="40"/>
      <c r="B125" s="41"/>
      <c r="C125" s="41"/>
      <c r="D125" s="42"/>
      <c r="E125" s="17" t="s">
        <v>9</v>
      </c>
      <c r="F125" s="18"/>
      <c r="G125" s="18"/>
      <c r="H125" s="19">
        <v>2586.1975000000002</v>
      </c>
      <c r="I125" s="19"/>
      <c r="J125" s="19"/>
      <c r="K125" s="20"/>
    </row>
    <row r="126" spans="1:11" ht="18.75" x14ac:dyDescent="0.3">
      <c r="A126" s="40"/>
      <c r="B126" s="41"/>
      <c r="C126" s="41"/>
      <c r="D126" s="42"/>
      <c r="E126" s="17" t="s">
        <v>10</v>
      </c>
      <c r="F126" s="18"/>
      <c r="G126" s="18"/>
      <c r="H126" s="19">
        <v>95.319180000000003</v>
      </c>
      <c r="I126" s="19"/>
      <c r="J126" s="19"/>
      <c r="K126" s="20"/>
    </row>
    <row r="127" spans="1:11" ht="18.75" x14ac:dyDescent="0.3">
      <c r="A127" s="40"/>
      <c r="B127" s="41"/>
      <c r="C127" s="41"/>
      <c r="D127" s="42"/>
      <c r="E127" s="17" t="s">
        <v>11</v>
      </c>
      <c r="F127" s="18"/>
      <c r="G127" s="18"/>
      <c r="H127" s="19">
        <v>1508.1</v>
      </c>
      <c r="I127" s="19"/>
      <c r="J127" s="19"/>
      <c r="K127" s="20"/>
    </row>
    <row r="128" spans="1:11" ht="18.75" x14ac:dyDescent="0.3">
      <c r="A128" s="40"/>
      <c r="B128" s="41"/>
      <c r="C128" s="41"/>
      <c r="D128" s="42"/>
      <c r="E128" s="17" t="s">
        <v>12</v>
      </c>
      <c r="F128" s="18"/>
      <c r="G128" s="18"/>
      <c r="H128" s="19">
        <v>1321</v>
      </c>
      <c r="I128" s="19"/>
      <c r="J128" s="19"/>
      <c r="K128" s="20"/>
    </row>
    <row r="129" spans="1:11" ht="19.5" thickBot="1" x14ac:dyDescent="0.35">
      <c r="A129" s="43"/>
      <c r="B129" s="44"/>
      <c r="C129" s="44"/>
      <c r="D129" s="45"/>
      <c r="E129" s="21" t="s">
        <v>13</v>
      </c>
      <c r="F129" s="22"/>
      <c r="G129" s="22"/>
      <c r="H129" s="23">
        <f>850-500</f>
        <v>350</v>
      </c>
      <c r="I129" s="23"/>
      <c r="J129" s="23"/>
      <c r="K129" s="24"/>
    </row>
    <row r="130" spans="1:11" ht="18.75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8.75" x14ac:dyDescent="0.3">
      <c r="A131" s="25" t="s">
        <v>26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</sheetData>
  <mergeCells count="214">
    <mergeCell ref="E128:G128"/>
    <mergeCell ref="H128:K128"/>
    <mergeCell ref="E129:G129"/>
    <mergeCell ref="H129:K129"/>
    <mergeCell ref="A131:K131"/>
    <mergeCell ref="E124:K124"/>
    <mergeCell ref="E125:G125"/>
    <mergeCell ref="H125:K125"/>
    <mergeCell ref="E126:G126"/>
    <mergeCell ref="H126:K126"/>
    <mergeCell ref="E127:G127"/>
    <mergeCell ref="H127:K127"/>
    <mergeCell ref="E121:G121"/>
    <mergeCell ref="H121:K121"/>
    <mergeCell ref="E122:K122"/>
    <mergeCell ref="E123:G123"/>
    <mergeCell ref="H123:K123"/>
    <mergeCell ref="E116:K116"/>
    <mergeCell ref="E117:G117"/>
    <mergeCell ref="H117:K117"/>
    <mergeCell ref="E118:G118"/>
    <mergeCell ref="H118:K118"/>
    <mergeCell ref="E119:G119"/>
    <mergeCell ref="H119:K119"/>
    <mergeCell ref="E103:G103"/>
    <mergeCell ref="H103:K103"/>
    <mergeCell ref="A104:K104"/>
    <mergeCell ref="A105:D129"/>
    <mergeCell ref="E105:K105"/>
    <mergeCell ref="E106:G106"/>
    <mergeCell ref="H106:K106"/>
    <mergeCell ref="E107:K107"/>
    <mergeCell ref="E108:G108"/>
    <mergeCell ref="H108:K108"/>
    <mergeCell ref="E112:G112"/>
    <mergeCell ref="H112:K112"/>
    <mergeCell ref="E113:K113"/>
    <mergeCell ref="E114:K114"/>
    <mergeCell ref="E115:G115"/>
    <mergeCell ref="H115:K115"/>
    <mergeCell ref="E109:G109"/>
    <mergeCell ref="H109:K109"/>
    <mergeCell ref="E110:G110"/>
    <mergeCell ref="H110:K110"/>
    <mergeCell ref="E111:G111"/>
    <mergeCell ref="H111:K111"/>
    <mergeCell ref="E120:G120"/>
    <mergeCell ref="H120:K120"/>
    <mergeCell ref="E100:G100"/>
    <mergeCell ref="H100:K100"/>
    <mergeCell ref="E101:G101"/>
    <mergeCell ref="H101:K101"/>
    <mergeCell ref="E102:G102"/>
    <mergeCell ref="H102:K102"/>
    <mergeCell ref="E96:K96"/>
    <mergeCell ref="E97:G97"/>
    <mergeCell ref="H97:K97"/>
    <mergeCell ref="E98:K98"/>
    <mergeCell ref="E99:G99"/>
    <mergeCell ref="H99:K99"/>
    <mergeCell ref="E94:G94"/>
    <mergeCell ref="H94:K94"/>
    <mergeCell ref="E95:G95"/>
    <mergeCell ref="H95:K95"/>
    <mergeCell ref="E89:G89"/>
    <mergeCell ref="H89:K89"/>
    <mergeCell ref="E90:K90"/>
    <mergeCell ref="E91:G91"/>
    <mergeCell ref="H91:K91"/>
    <mergeCell ref="E92:G92"/>
    <mergeCell ref="H92:K92"/>
    <mergeCell ref="E76:G76"/>
    <mergeCell ref="H76:K76"/>
    <mergeCell ref="E77:G77"/>
    <mergeCell ref="H77:K77"/>
    <mergeCell ref="A78:K78"/>
    <mergeCell ref="A79:D103"/>
    <mergeCell ref="E79:K79"/>
    <mergeCell ref="E80:G80"/>
    <mergeCell ref="H80:K80"/>
    <mergeCell ref="E81:K81"/>
    <mergeCell ref="E85:G85"/>
    <mergeCell ref="H85:K85"/>
    <mergeCell ref="E86:G86"/>
    <mergeCell ref="H86:K86"/>
    <mergeCell ref="E87:K87"/>
    <mergeCell ref="E88:K88"/>
    <mergeCell ref="E82:G82"/>
    <mergeCell ref="H82:K82"/>
    <mergeCell ref="E83:G83"/>
    <mergeCell ref="H83:K83"/>
    <mergeCell ref="E84:G84"/>
    <mergeCell ref="H84:K84"/>
    <mergeCell ref="E93:G93"/>
    <mergeCell ref="H93:K93"/>
    <mergeCell ref="E73:G73"/>
    <mergeCell ref="H73:K73"/>
    <mergeCell ref="E74:G74"/>
    <mergeCell ref="H74:K74"/>
    <mergeCell ref="E75:G75"/>
    <mergeCell ref="H75:K75"/>
    <mergeCell ref="E69:G69"/>
    <mergeCell ref="H69:K69"/>
    <mergeCell ref="E70:K70"/>
    <mergeCell ref="E71:G71"/>
    <mergeCell ref="H71:K71"/>
    <mergeCell ref="E72:K72"/>
    <mergeCell ref="E66:G66"/>
    <mergeCell ref="H66:K66"/>
    <mergeCell ref="E67:G67"/>
    <mergeCell ref="H67:K67"/>
    <mergeCell ref="E68:G68"/>
    <mergeCell ref="H68:K68"/>
    <mergeCell ref="E62:K62"/>
    <mergeCell ref="E63:G63"/>
    <mergeCell ref="H63:K63"/>
    <mergeCell ref="E64:K64"/>
    <mergeCell ref="E65:G65"/>
    <mergeCell ref="H65:K65"/>
    <mergeCell ref="E60:G60"/>
    <mergeCell ref="H60:K60"/>
    <mergeCell ref="E61:G61"/>
    <mergeCell ref="H61:K61"/>
    <mergeCell ref="E55:G55"/>
    <mergeCell ref="H55:K55"/>
    <mergeCell ref="E56:K56"/>
    <mergeCell ref="E57:G57"/>
    <mergeCell ref="H57:K57"/>
    <mergeCell ref="E58:G58"/>
    <mergeCell ref="H58:K58"/>
    <mergeCell ref="E42:G42"/>
    <mergeCell ref="H42:K42"/>
    <mergeCell ref="E43:G43"/>
    <mergeCell ref="H43:K43"/>
    <mergeCell ref="A44:K44"/>
    <mergeCell ref="A45:D77"/>
    <mergeCell ref="E45:K45"/>
    <mergeCell ref="E46:G46"/>
    <mergeCell ref="H46:K46"/>
    <mergeCell ref="E47:K47"/>
    <mergeCell ref="E51:G51"/>
    <mergeCell ref="H51:K51"/>
    <mergeCell ref="E52:G52"/>
    <mergeCell ref="H52:K52"/>
    <mergeCell ref="E53:K53"/>
    <mergeCell ref="E54:K54"/>
    <mergeCell ref="E48:G48"/>
    <mergeCell ref="H48:K48"/>
    <mergeCell ref="E49:G49"/>
    <mergeCell ref="H49:K49"/>
    <mergeCell ref="E50:G50"/>
    <mergeCell ref="H50:K50"/>
    <mergeCell ref="E59:G59"/>
    <mergeCell ref="H59:K59"/>
    <mergeCell ref="E38:K38"/>
    <mergeCell ref="E39:G39"/>
    <mergeCell ref="H39:K39"/>
    <mergeCell ref="E40:G40"/>
    <mergeCell ref="H40:K40"/>
    <mergeCell ref="E41:G41"/>
    <mergeCell ref="H41:K41"/>
    <mergeCell ref="E34:G34"/>
    <mergeCell ref="H34:K34"/>
    <mergeCell ref="E35:G35"/>
    <mergeCell ref="H35:K35"/>
    <mergeCell ref="E36:K36"/>
    <mergeCell ref="E37:G37"/>
    <mergeCell ref="H37:K37"/>
    <mergeCell ref="H23:K23"/>
    <mergeCell ref="E31:G31"/>
    <mergeCell ref="H31:K31"/>
    <mergeCell ref="E32:G32"/>
    <mergeCell ref="H32:K32"/>
    <mergeCell ref="E33:G33"/>
    <mergeCell ref="H33:K33"/>
    <mergeCell ref="E27:G27"/>
    <mergeCell ref="H27:K27"/>
    <mergeCell ref="E28:K28"/>
    <mergeCell ref="E29:G29"/>
    <mergeCell ref="H29:K29"/>
    <mergeCell ref="E30:K30"/>
    <mergeCell ref="E18:G18"/>
    <mergeCell ref="H18:K18"/>
    <mergeCell ref="E19:K19"/>
    <mergeCell ref="A11:D43"/>
    <mergeCell ref="E11:K11"/>
    <mergeCell ref="E12:G12"/>
    <mergeCell ref="H12:K12"/>
    <mergeCell ref="E13:K13"/>
    <mergeCell ref="E14:G14"/>
    <mergeCell ref="H14:K14"/>
    <mergeCell ref="E15:G15"/>
    <mergeCell ref="H15:K15"/>
    <mergeCell ref="E16:G16"/>
    <mergeCell ref="E24:G24"/>
    <mergeCell ref="H24:K24"/>
    <mergeCell ref="E25:G25"/>
    <mergeCell ref="H25:K25"/>
    <mergeCell ref="E26:G26"/>
    <mergeCell ref="H26:K26"/>
    <mergeCell ref="E20:K20"/>
    <mergeCell ref="E21:G21"/>
    <mergeCell ref="H21:K21"/>
    <mergeCell ref="E22:K22"/>
    <mergeCell ref="E23:G23"/>
    <mergeCell ref="F1:K1"/>
    <mergeCell ref="F2:K2"/>
    <mergeCell ref="F3:K3"/>
    <mergeCell ref="F4:K4"/>
    <mergeCell ref="F5:K5"/>
    <mergeCell ref="A10:K10"/>
    <mergeCell ref="H16:K16"/>
    <mergeCell ref="E17:G17"/>
    <mergeCell ref="H17:K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Распоряжение</vt:lpstr>
      <vt:lpstr>Мероприятия</vt:lpstr>
      <vt:lpstr>Лист1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2018-12-18T23:01:17Z</dcterms:modified>
</cp:coreProperties>
</file>