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2" sheetId="13" r:id="rId1"/>
  </sheets>
  <calcPr calcId="125725" refMode="R1C1"/>
</workbook>
</file>

<file path=xl/calcChain.xml><?xml version="1.0" encoding="utf-8"?>
<calcChain xmlns="http://schemas.openxmlformats.org/spreadsheetml/2006/main">
  <c r="I10" i="13"/>
  <c r="I11"/>
  <c r="I12"/>
  <c r="I13"/>
  <c r="I17"/>
  <c r="I18"/>
  <c r="I19"/>
  <c r="I21"/>
  <c r="I23"/>
  <c r="I24"/>
  <c r="I25"/>
  <c r="I26"/>
  <c r="I27"/>
  <c r="I32"/>
  <c r="I33"/>
  <c r="I34"/>
  <c r="I35"/>
  <c r="I36"/>
  <c r="I43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74"/>
  <c r="I82"/>
  <c r="I84"/>
  <c r="I86"/>
  <c r="I87"/>
  <c r="I88"/>
  <c r="I89"/>
  <c r="I90"/>
  <c r="I91"/>
  <c r="H9"/>
  <c r="F92"/>
  <c r="G92"/>
  <c r="H85"/>
  <c r="I85" s="1"/>
  <c r="H83"/>
  <c r="I83" s="1"/>
  <c r="H73"/>
  <c r="I73" s="1"/>
  <c r="H44"/>
  <c r="H31"/>
  <c r="H22"/>
  <c r="I22" s="1"/>
  <c r="H20"/>
  <c r="I20" s="1"/>
  <c r="E85"/>
  <c r="E83"/>
  <c r="E73"/>
  <c r="E22"/>
  <c r="E20"/>
  <c r="H92" l="1"/>
  <c r="E79"/>
  <c r="I79" s="1"/>
  <c r="E80"/>
  <c r="I80" s="1"/>
  <c r="E81"/>
  <c r="I81" s="1"/>
  <c r="E78" l="1"/>
  <c r="E77" l="1"/>
  <c r="I78"/>
  <c r="E71"/>
  <c r="I71" s="1"/>
  <c r="E72"/>
  <c r="I72" s="1"/>
  <c r="E40"/>
  <c r="I40" s="1"/>
  <c r="E41"/>
  <c r="I41" s="1"/>
  <c r="E30"/>
  <c r="I30" s="1"/>
  <c r="E76" l="1"/>
  <c r="I77"/>
  <c r="E39"/>
  <c r="E38" l="1"/>
  <c r="I39"/>
  <c r="E75"/>
  <c r="I75" s="1"/>
  <c r="I76"/>
  <c r="E16"/>
  <c r="I16" s="1"/>
  <c r="E37" l="1"/>
  <c r="I37" s="1"/>
  <c r="I38"/>
  <c r="E42"/>
  <c r="I42" s="1"/>
  <c r="E29"/>
  <c r="E15"/>
  <c r="E14" l="1"/>
  <c r="I15"/>
  <c r="E28"/>
  <c r="I28" s="1"/>
  <c r="I29"/>
  <c r="E31"/>
  <c r="I31" s="1"/>
  <c r="E70"/>
  <c r="I14" l="1"/>
  <c r="E9"/>
  <c r="E69"/>
  <c r="I70"/>
  <c r="E68" l="1"/>
  <c r="I69"/>
  <c r="I9"/>
  <c r="E44"/>
  <c r="I44" s="1"/>
  <c r="E66" l="1"/>
  <c r="I66" s="1"/>
  <c r="I68"/>
  <c r="E67"/>
  <c r="E92"/>
  <c r="I92" s="1"/>
  <c r="E65" l="1"/>
  <c r="I65" s="1"/>
  <c r="I67"/>
</calcChain>
</file>

<file path=xl/sharedStrings.xml><?xml version="1.0" encoding="utf-8"?>
<sst xmlns="http://schemas.openxmlformats.org/spreadsheetml/2006/main" count="143" uniqueCount="103">
  <si>
    <t>рублей</t>
  </si>
  <si>
    <t>Наименование показателя</t>
  </si>
  <si>
    <t>Годовой объем ассигнований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</si>
  <si>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</si>
  <si>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</si>
  <si>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</si>
  <si>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</si>
  <si>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</si>
  <si>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</si>
  <si>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</si>
  <si>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</si>
  <si>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Иные бюджетные ассигнования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</si>
  <si>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</si>
  <si>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</si>
  <si>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</si>
  <si>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</si>
  <si>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</si>
  <si>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</si>
  <si>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</si>
  <si>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Непрограммные расходы.</t>
  </si>
  <si>
    <t>Другие вопросы в области жилищно-коммунального хозяйства</t>
  </si>
  <si>
    <t>Культура, кинематография</t>
  </si>
  <si>
    <t>Социальная политика</t>
  </si>
  <si>
    <t>Всего</t>
  </si>
  <si>
    <t>01</t>
  </si>
  <si>
    <t>02</t>
  </si>
  <si>
    <t>03</t>
  </si>
  <si>
    <t>04</t>
  </si>
  <si>
    <t>05</t>
  </si>
  <si>
    <t>08</t>
  </si>
  <si>
    <t>10</t>
  </si>
  <si>
    <t>11</t>
  </si>
  <si>
    <t>в том числе:</t>
  </si>
  <si>
    <t>Заработная плата КОСГУ 211</t>
  </si>
  <si>
    <t>Коммунальные услуги КОСГУ 223</t>
  </si>
  <si>
    <t>№</t>
  </si>
  <si>
    <t>06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</si>
  <si>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</si>
  <si>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</si>
  <si>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</si>
  <si>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</si>
  <si>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Жилищное хозяйство</t>
  </si>
  <si>
    <t>Обеспечение проведения выборов и референдумов</t>
  </si>
  <si>
    <t>Физическая культура и спорт</t>
  </si>
  <si>
    <t>Другие вопросы в области физической культуры и спорта</t>
  </si>
  <si>
    <t>Непрограммные расходы. Расходы на подготовку и проведение выборов депутатов Собрания депутатов Корякского сельского поселения</t>
  </si>
  <si>
    <t>Охрана окружающей среды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</si>
  <si>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"</t>
  </si>
  <si>
    <t>Непрограммные расходы. Инженерно-геологические работы, инженерно-геодезические работы</t>
  </si>
  <si>
    <t>Другие вопросы в области охраны окружающей среды</t>
  </si>
  <si>
    <t>Подпрограмма "Улучшение экологической ситуации в Корякском сельском поселении. Достижение экологической безопасности населения за счет уменьшения негативного влияния на окружающую среду твердых бытовых отходов путем ликвидации несанкционированных свалок"</t>
  </si>
  <si>
    <t>Муниципальная программа "Переселение граждан из аварийных жилых домов и не пригодных для проживания жилых помещений в Корякском сельском поселении на 2018-2020 годы".</t>
  </si>
  <si>
    <t>09</t>
  </si>
  <si>
    <t>12</t>
  </si>
  <si>
    <t>Непрограммные расходы. Межбюджетные трансферты, передаваемые бюджетам муниципальных районов из бюджета Корякского сельского поселения на осуществление части полномочий по решению вопросов местного значения в соответствии с заключенным соглашением</t>
  </si>
  <si>
    <t>Капитальные вложения в объекты государственной
(муниципальной) собственности</t>
  </si>
  <si>
    <t xml:space="preserve"> Расходы за счет средств краевого бюджета текущего года</t>
  </si>
  <si>
    <t>Национальная оборона</t>
  </si>
  <si>
    <t>Мобилизация и вневойсковая подготовка</t>
  </si>
  <si>
    <t>Культура</t>
  </si>
  <si>
    <t xml:space="preserve"> Расходы за счет средств местного бюджета текущего года (софинансирование государственных программ)</t>
  </si>
  <si>
    <t>Подпрограмма"Развитие инфраструктуры в сфере культуры Корякского сельского поселения".</t>
  </si>
  <si>
    <t>Другие общегосударственные вопросы</t>
  </si>
  <si>
    <t>Муниципальная Антинаркотической программы Администрации Корякского сельского поселения на 2019-2022г.г"</t>
  </si>
  <si>
    <t>Основные мероприятия "Изготовление наглядной агитации (листовок, буклетов, плакатов, брошюр, баннеров)антинаркотической направленности"</t>
  </si>
  <si>
    <t>Адресная муниципальная программа "Переселение граждан из аварийного жилищного фонда Корякского сельского поселения в 2019 году".</t>
  </si>
  <si>
    <t>Подпрограмма "Переселение граждан из аварийного жилищного фонда Корякского сельского поселения в 2019 году". Основное мероприятие "Выкуп жилого помещения аварийного жилищного фонда у собственников, путем предоставления выкупной стоимости жилья"</t>
  </si>
  <si>
    <t xml:space="preserve"> Расходы за счет средств Фонда содействия реформированию ЖКХ текущего года</t>
  </si>
  <si>
    <t>Муниципальная программа "Обеспечение пожарной безопасности на территории Корякского сельского поселения на 2019-2021 г.г"</t>
  </si>
  <si>
    <t>Основное мероприятие "Приобретение материальных запасов для усиления системы противопожарной защиты и укрепления пожарной безопасности"</t>
  </si>
  <si>
    <t>Муниципальная программа "Повышение надежности электроснабжения социально -значимых объектов на территории Корякского сельского поселения</t>
  </si>
  <si>
    <t>13</t>
  </si>
  <si>
    <t xml:space="preserve">Муниципальная программа "Улучшение санитарно-экологического состояния территории Корякского сельского поселения в 2019-2021 г.г". </t>
  </si>
  <si>
    <t>Подпрограмма "Переселение граждан из аварийных жилых домов и непригодных для проживания жилых помещений в Корякском сельском поселении в 2020 году" Основное мероприятие "Выкуп жилых помещений у собственников проживающих в аварийном жилом фонде на территории Корякского сельского поселения"</t>
  </si>
  <si>
    <t>Муниципальная программа "Энергоэффективность, развитие энергетики и коммунального хозяйства в Корякском сельском поселении на 2021 год"</t>
  </si>
  <si>
    <t>Подпрограмма "Проведение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комплексов".</t>
  </si>
  <si>
    <t>Основное мероприятие "Проведение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</t>
  </si>
  <si>
    <t>Закупка товаров, работ и услуг для обеспечения государственных (муниципальных) нужд</t>
  </si>
  <si>
    <t>Непрограммные расходы. Мероприятия в области коммунального хозяйства</t>
  </si>
  <si>
    <t>Решение вопросов местного значения поселения в рамках соответствующей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</t>
  </si>
  <si>
    <t>Решение вопросов местного значения поселения в рамках соответствующей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услугами".(софинансирование за счет средств местного бюджета)</t>
  </si>
  <si>
    <t>Решение вопросов местного значения поселения в рамках соответствующей государственной программы Камчатского края "Обращение с отходами производства и потребления в Камчатском крае".</t>
  </si>
  <si>
    <t>Решение вопросов местного значения поселения в рамках соответствующей государственной программы Камчатского края "Обращение с отходами производства и потребления в Камчатском крае". (софинансирование за счет средств местного бюджета)</t>
  </si>
  <si>
    <t xml:space="preserve">Основное мероприятие "Ликвидация несанкционированных свалок на территории Корякского сельского поселения в 2021 году" </t>
  </si>
  <si>
    <t xml:space="preserve">Расходы за счет средств федрального бюджета текущего года в рамках реализации мероприятий Национального проекта «Культура». </t>
  </si>
  <si>
    <t xml:space="preserve">Расходы за счет средств краевого бюджета текущего года в рамках реализации мероприятий Национального проекта «Культура». </t>
  </si>
  <si>
    <t>Расходы за счет средств местного бюджета текущего года в рамках реализации мероприятий Национального проекта «Культура». (софинансирование государственных программ)</t>
  </si>
  <si>
    <t>Муниципальная программа "Развитие культуры в Корякском сельском поселении на".</t>
  </si>
  <si>
    <t>Муниципальная программа "Профилактика нарушений и безопасности дорожного движения на территории Корякского сельского поселения на 2020-2023 г.г"</t>
  </si>
  <si>
    <t xml:space="preserve">Основное мероприятие "Капитальный ремонт системы электроснабжения МКУК СДК с. Коряки КСП"; "Капитальный ремонт системы автоматической пожарной сигнализации, систем оповещения и управления эвакуации людей при пожарах  здания МКУК СДК с. Коряки КСП"; "Капитальный ремонт системы электроснабжения МКУК СДК с. Коряки КСП" </t>
  </si>
  <si>
    <t>Закупка товаров, работ и услуг для обеспечения муниципальных нужд</t>
  </si>
  <si>
    <t>Другие вопросы в области культуры, кинематографии</t>
  </si>
  <si>
    <t>Основное мероприятие "Установка автодорожных знаков и нанесение автодорожной разметки «Пешеходный переход» на ул. Вилкова между пешеходными дорожками</t>
  </si>
  <si>
    <t xml:space="preserve">Распределение расходов  бюджета Корякского сельского поселения на 2024 год по разделам и подразделам классификации расходов бюджетов
</t>
  </si>
  <si>
    <t>Процент исполнения</t>
  </si>
  <si>
    <t>Исполнено на 01.04.2024</t>
  </si>
  <si>
    <t>Раздел</t>
  </si>
  <si>
    <t>Подраздел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</si>
  <si>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</si>
  <si>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</si>
  <si>
    <t>Приложение № 2</t>
  </si>
  <si>
    <t>К отчету Об исполнении бюджета</t>
  </si>
  <si>
    <t>Корякского сельского поселения за 3 месяца 2024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</si>
</sst>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85">
    <xf numFmtId="0" fontId="0" fillId="0" borderId="0" xfId="0"/>
    <xf numFmtId="0" fontId="0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justify" wrapText="1"/>
    </xf>
    <xf numFmtId="0" fontId="0" fillId="0" borderId="1" xfId="0" applyBorder="1"/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justify"/>
    </xf>
    <xf numFmtId="164" fontId="3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8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164" fontId="3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0" fillId="0" borderId="2" xfId="0" applyBorder="1"/>
    <xf numFmtId="4" fontId="3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horizontal="justify" wrapText="1"/>
    </xf>
    <xf numFmtId="2" fontId="1" fillId="2" borderId="3" xfId="2" applyNumberFormat="1" applyFont="1" applyFill="1" applyBorder="1" applyAlignment="1">
      <alignment horizontal="justify" wrapText="1"/>
    </xf>
    <xf numFmtId="49" fontId="1" fillId="3" borderId="3" xfId="0" applyNumberFormat="1" applyFont="1" applyFill="1" applyBorder="1" applyAlignment="1">
      <alignment horizontal="justify" wrapText="1"/>
    </xf>
    <xf numFmtId="49" fontId="3" fillId="2" borderId="3" xfId="0" applyNumberFormat="1" applyFont="1" applyFill="1" applyBorder="1" applyAlignment="1">
      <alignment horizontal="justify" wrapText="1"/>
    </xf>
    <xf numFmtId="2" fontId="3" fillId="2" borderId="3" xfId="2" applyNumberFormat="1" applyFont="1" applyFill="1" applyBorder="1" applyAlignment="1">
      <alignment horizontal="justify" wrapText="1"/>
    </xf>
    <xf numFmtId="49" fontId="1" fillId="2" borderId="3" xfId="0" applyNumberFormat="1" applyFont="1" applyFill="1" applyBorder="1" applyAlignment="1">
      <alignment horizontal="justify" wrapText="1"/>
    </xf>
    <xf numFmtId="2" fontId="3" fillId="3" borderId="3" xfId="2" applyNumberFormat="1" applyFont="1" applyFill="1" applyBorder="1" applyAlignment="1">
      <alignment horizontal="justify" vertical="center" wrapText="1"/>
    </xf>
    <xf numFmtId="2" fontId="5" fillId="3" borderId="3" xfId="0" applyNumberFormat="1" applyFont="1" applyFill="1" applyBorder="1" applyAlignment="1">
      <alignment wrapText="1"/>
    </xf>
    <xf numFmtId="2" fontId="8" fillId="2" borderId="3" xfId="2" applyNumberFormat="1" applyFont="1" applyFill="1" applyBorder="1" applyAlignment="1">
      <alignment horizontal="justify" wrapText="1"/>
    </xf>
    <xf numFmtId="49" fontId="3" fillId="3" borderId="3" xfId="0" applyNumberFormat="1" applyFont="1" applyFill="1" applyBorder="1" applyAlignment="1">
      <alignment horizontal="justify" wrapText="1"/>
    </xf>
    <xf numFmtId="2" fontId="1" fillId="3" borderId="3" xfId="2" applyNumberFormat="1" applyFont="1" applyFill="1" applyBorder="1" applyAlignment="1">
      <alignment horizontal="justify" wrapText="1"/>
    </xf>
    <xf numFmtId="2" fontId="3" fillId="3" borderId="3" xfId="2" applyNumberFormat="1" applyFont="1" applyFill="1" applyBorder="1" applyAlignment="1">
      <alignment horizontal="justify" wrapText="1"/>
    </xf>
    <xf numFmtId="2" fontId="1" fillId="0" borderId="3" xfId="2" applyNumberFormat="1" applyFont="1" applyFill="1" applyBorder="1" applyAlignment="1">
      <alignment horizontal="justify" wrapText="1"/>
    </xf>
    <xf numFmtId="2" fontId="1" fillId="3" borderId="3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justify" wrapText="1"/>
    </xf>
    <xf numFmtId="2" fontId="8" fillId="3" borderId="3" xfId="2" applyNumberFormat="1" applyFont="1" applyFill="1" applyBorder="1" applyAlignment="1">
      <alignment horizontal="left" wrapText="1"/>
    </xf>
    <xf numFmtId="2" fontId="8" fillId="3" borderId="3" xfId="2" applyNumberFormat="1" applyFont="1" applyFill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justify" wrapText="1"/>
    </xf>
    <xf numFmtId="0" fontId="1" fillId="3" borderId="3" xfId="0" applyFont="1" applyFill="1" applyBorder="1" applyAlignment="1">
      <alignment horizontal="justify" wrapText="1"/>
    </xf>
    <xf numFmtId="164" fontId="1" fillId="4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2" fillId="3" borderId="1" xfId="0" applyNumberFormat="1" applyFont="1" applyFill="1" applyBorder="1"/>
    <xf numFmtId="10" fontId="12" fillId="0" borderId="1" xfId="0" applyNumberFormat="1" applyFont="1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115" zoomScaleNormal="78" zoomScaleSheetLayoutView="115" workbookViewId="0">
      <selection activeCell="H7" sqref="H7:H8"/>
    </sheetView>
  </sheetViews>
  <sheetFormatPr defaultRowHeight="15"/>
  <cols>
    <col min="1" max="1" width="2.7109375" bestFit="1" customWidth="1"/>
    <col min="2" max="2" width="6.28515625" bestFit="1" customWidth="1"/>
    <col min="3" max="3" width="9.28515625" bestFit="1" customWidth="1"/>
    <col min="4" max="4" width="51.140625" customWidth="1"/>
    <col min="5" max="5" width="15.140625" customWidth="1"/>
    <col min="6" max="6" width="0" hidden="1" customWidth="1"/>
    <col min="7" max="7" width="9.42578125" hidden="1" customWidth="1"/>
    <col min="8" max="8" width="15" customWidth="1"/>
    <col min="9" max="9" width="12.5703125" customWidth="1"/>
  </cols>
  <sheetData>
    <row r="1" spans="1:9" ht="15" customHeight="1">
      <c r="A1" s="76"/>
      <c r="B1" s="76"/>
      <c r="C1" s="77" t="s">
        <v>100</v>
      </c>
      <c r="D1" s="77"/>
      <c r="E1" s="77"/>
      <c r="F1" s="77"/>
      <c r="G1" s="77"/>
      <c r="H1" s="77"/>
      <c r="I1" s="77"/>
    </row>
    <row r="2" spans="1:9" ht="15" customHeight="1">
      <c r="A2" s="76"/>
      <c r="B2" s="76"/>
      <c r="C2" s="77" t="s">
        <v>101</v>
      </c>
      <c r="D2" s="77"/>
      <c r="E2" s="77"/>
      <c r="F2" s="77"/>
      <c r="G2" s="77"/>
      <c r="H2" s="77"/>
      <c r="I2" s="77"/>
    </row>
    <row r="3" spans="1:9" ht="18" customHeight="1">
      <c r="A3" s="76"/>
      <c r="B3" s="76"/>
      <c r="C3" s="78" t="s">
        <v>102</v>
      </c>
      <c r="D3" s="78"/>
      <c r="E3" s="78"/>
      <c r="F3" s="78"/>
      <c r="G3" s="78"/>
      <c r="H3" s="78"/>
      <c r="I3" s="78"/>
    </row>
    <row r="4" spans="1:9" ht="20.25" customHeight="1">
      <c r="D4" s="13"/>
      <c r="E4" s="29"/>
      <c r="F4" s="29"/>
      <c r="G4" s="21"/>
    </row>
    <row r="5" spans="1:9" ht="51.75" customHeight="1">
      <c r="D5" s="80" t="s">
        <v>93</v>
      </c>
      <c r="E5" s="80"/>
      <c r="F5" s="80"/>
      <c r="G5" s="80"/>
    </row>
    <row r="6" spans="1:9">
      <c r="E6" s="22" t="s">
        <v>0</v>
      </c>
    </row>
    <row r="7" spans="1:9" s="2" customFormat="1" ht="51" customHeight="1">
      <c r="A7" s="62" t="s">
        <v>35</v>
      </c>
      <c r="B7" s="62" t="s">
        <v>96</v>
      </c>
      <c r="C7" s="62" t="s">
        <v>97</v>
      </c>
      <c r="D7" s="81" t="s">
        <v>1</v>
      </c>
      <c r="E7" s="82" t="s">
        <v>2</v>
      </c>
      <c r="F7" s="83" t="s">
        <v>32</v>
      </c>
      <c r="G7" s="84"/>
      <c r="H7" s="79" t="s">
        <v>95</v>
      </c>
      <c r="I7" s="79" t="s">
        <v>94</v>
      </c>
    </row>
    <row r="8" spans="1:9" s="2" customFormat="1" ht="63.75">
      <c r="A8" s="62"/>
      <c r="B8" s="62"/>
      <c r="C8" s="62"/>
      <c r="D8" s="81"/>
      <c r="E8" s="82"/>
      <c r="F8" s="30" t="s">
        <v>33</v>
      </c>
      <c r="G8" s="34" t="s">
        <v>34</v>
      </c>
      <c r="H8" s="79"/>
      <c r="I8" s="79"/>
    </row>
    <row r="9" spans="1:9">
      <c r="A9" s="64">
        <v>1</v>
      </c>
      <c r="B9" s="65" t="s">
        <v>24</v>
      </c>
      <c r="C9" s="62"/>
      <c r="D9" s="44" t="s">
        <v>3</v>
      </c>
      <c r="E9" s="33">
        <f>SUM(E10:E19)</f>
        <v>28778599.34</v>
      </c>
      <c r="F9" s="8"/>
      <c r="G9" s="35"/>
      <c r="H9" s="72">
        <f>SUM(H10:H19)</f>
        <v>6071207.2399999993</v>
      </c>
      <c r="I9" s="75">
        <f>H9/E9*100%</f>
        <v>0.21096256868768093</v>
      </c>
    </row>
    <row r="10" spans="1:9" ht="26.25">
      <c r="A10" s="62"/>
      <c r="B10" s="63" t="s">
        <v>24</v>
      </c>
      <c r="C10" s="63" t="s">
        <v>25</v>
      </c>
      <c r="D10" s="66" t="s">
        <v>4</v>
      </c>
      <c r="E10" s="28">
        <v>3560194.56</v>
      </c>
      <c r="F10" s="9"/>
      <c r="G10" s="36"/>
      <c r="H10" s="73">
        <v>0</v>
      </c>
      <c r="I10" s="75">
        <f t="shared" ref="I10:I73" si="0">H10/E10*100%</f>
        <v>0</v>
      </c>
    </row>
    <row r="11" spans="1:9" ht="39">
      <c r="A11" s="62"/>
      <c r="B11" s="63" t="s">
        <v>24</v>
      </c>
      <c r="C11" s="63" t="s">
        <v>26</v>
      </c>
      <c r="D11" s="66" t="s">
        <v>6</v>
      </c>
      <c r="E11" s="28">
        <v>1394368.13</v>
      </c>
      <c r="F11" s="9"/>
      <c r="G11" s="36"/>
      <c r="H11" s="73">
        <v>391495.67</v>
      </c>
      <c r="I11" s="75">
        <f t="shared" si="0"/>
        <v>0.28076923272765852</v>
      </c>
    </row>
    <row r="12" spans="1:9" ht="39">
      <c r="A12" s="62"/>
      <c r="B12" s="63" t="s">
        <v>24</v>
      </c>
      <c r="C12" s="63" t="s">
        <v>27</v>
      </c>
      <c r="D12" s="67" t="s">
        <v>8</v>
      </c>
      <c r="E12" s="28">
        <v>16604125.380000001</v>
      </c>
      <c r="F12" s="9"/>
      <c r="G12" s="36"/>
      <c r="H12" s="73">
        <v>4122163.13</v>
      </c>
      <c r="I12" s="75">
        <f t="shared" si="0"/>
        <v>0.24826138297927017</v>
      </c>
    </row>
    <row r="13" spans="1:9" ht="41.45" customHeight="1">
      <c r="A13" s="62"/>
      <c r="B13" s="63" t="s">
        <v>24</v>
      </c>
      <c r="C13" s="63" t="s">
        <v>36</v>
      </c>
      <c r="D13" s="67" t="s">
        <v>9</v>
      </c>
      <c r="E13" s="28">
        <v>7037611.2699999996</v>
      </c>
      <c r="F13" s="14"/>
      <c r="G13" s="35"/>
      <c r="H13" s="73">
        <v>1437529.18</v>
      </c>
      <c r="I13" s="75">
        <f t="shared" si="0"/>
        <v>0.20426379418367618</v>
      </c>
    </row>
    <row r="14" spans="1:9" s="1" customFormat="1" hidden="1">
      <c r="A14" s="62"/>
      <c r="B14" s="63"/>
      <c r="C14" s="63"/>
      <c r="D14" s="67" t="s">
        <v>42</v>
      </c>
      <c r="E14" s="28">
        <f>E15</f>
        <v>0</v>
      </c>
      <c r="F14" s="9"/>
      <c r="G14" s="36"/>
      <c r="H14" s="73"/>
      <c r="I14" s="75" t="e">
        <f t="shared" si="0"/>
        <v>#DIV/0!</v>
      </c>
    </row>
    <row r="15" spans="1:9" ht="18.75" hidden="1" customHeight="1">
      <c r="A15" s="62"/>
      <c r="B15" s="63"/>
      <c r="C15" s="63"/>
      <c r="D15" s="45" t="s">
        <v>5</v>
      </c>
      <c r="E15" s="28">
        <f t="shared" ref="E15" si="1">E16</f>
        <v>0</v>
      </c>
      <c r="F15" s="9"/>
      <c r="G15" s="35"/>
      <c r="H15" s="73"/>
      <c r="I15" s="75" t="e">
        <f t="shared" si="0"/>
        <v>#DIV/0!</v>
      </c>
    </row>
    <row r="16" spans="1:9" ht="43.5" hidden="1" customHeight="1">
      <c r="A16" s="62"/>
      <c r="B16" s="63"/>
      <c r="C16" s="63"/>
      <c r="D16" s="46" t="s">
        <v>45</v>
      </c>
      <c r="E16" s="28">
        <f>E17</f>
        <v>0</v>
      </c>
      <c r="F16" s="9"/>
      <c r="G16" s="36"/>
      <c r="H16" s="73"/>
      <c r="I16" s="75" t="e">
        <f t="shared" si="0"/>
        <v>#DIV/0!</v>
      </c>
    </row>
    <row r="17" spans="1:9" hidden="1">
      <c r="A17" s="62"/>
      <c r="B17" s="63"/>
      <c r="C17" s="63"/>
      <c r="D17" s="47" t="s">
        <v>11</v>
      </c>
      <c r="E17" s="28">
        <v>0</v>
      </c>
      <c r="F17" s="31"/>
      <c r="G17" s="37"/>
      <c r="H17" s="74"/>
      <c r="I17" s="75" t="e">
        <f t="shared" si="0"/>
        <v>#DIV/0!</v>
      </c>
    </row>
    <row r="18" spans="1:9">
      <c r="A18" s="62"/>
      <c r="B18" s="63" t="s">
        <v>24</v>
      </c>
      <c r="C18" s="63" t="s">
        <v>31</v>
      </c>
      <c r="D18" s="50" t="s">
        <v>10</v>
      </c>
      <c r="E18" s="28">
        <v>10000</v>
      </c>
      <c r="F18" s="15"/>
      <c r="G18" s="36"/>
      <c r="H18" s="73">
        <v>0</v>
      </c>
      <c r="I18" s="75">
        <f t="shared" si="0"/>
        <v>0</v>
      </c>
    </row>
    <row r="19" spans="1:9">
      <c r="A19" s="62"/>
      <c r="B19" s="63" t="s">
        <v>24</v>
      </c>
      <c r="C19" s="63" t="s">
        <v>71</v>
      </c>
      <c r="D19" s="50" t="s">
        <v>62</v>
      </c>
      <c r="E19" s="28">
        <v>172300</v>
      </c>
      <c r="F19" s="16"/>
      <c r="G19" s="35"/>
      <c r="H19" s="73">
        <v>120019.26</v>
      </c>
      <c r="I19" s="75">
        <f t="shared" si="0"/>
        <v>0.69657144515380143</v>
      </c>
    </row>
    <row r="20" spans="1:9">
      <c r="A20" s="64">
        <v>2</v>
      </c>
      <c r="B20" s="65" t="s">
        <v>25</v>
      </c>
      <c r="C20" s="63"/>
      <c r="D20" s="49" t="s">
        <v>57</v>
      </c>
      <c r="E20" s="26">
        <f>E21</f>
        <v>970472.66</v>
      </c>
      <c r="F20" s="9"/>
      <c r="G20" s="35"/>
      <c r="H20" s="72">
        <f>SUM(H21)</f>
        <v>282541.57</v>
      </c>
      <c r="I20" s="75">
        <f t="shared" si="0"/>
        <v>0.29113810377718419</v>
      </c>
    </row>
    <row r="21" spans="1:9">
      <c r="A21" s="62"/>
      <c r="B21" s="63" t="s">
        <v>25</v>
      </c>
      <c r="C21" s="63" t="s">
        <v>26</v>
      </c>
      <c r="D21" s="46" t="s">
        <v>58</v>
      </c>
      <c r="E21" s="28">
        <v>970472.66</v>
      </c>
      <c r="F21" s="9"/>
      <c r="G21" s="36"/>
      <c r="H21" s="73">
        <v>282541.57</v>
      </c>
      <c r="I21" s="75">
        <f t="shared" si="0"/>
        <v>0.29113810377718419</v>
      </c>
    </row>
    <row r="22" spans="1:9" ht="26.25">
      <c r="A22" s="64">
        <v>3</v>
      </c>
      <c r="B22" s="65" t="s">
        <v>26</v>
      </c>
      <c r="C22" s="63"/>
      <c r="D22" s="48" t="s">
        <v>12</v>
      </c>
      <c r="E22" s="26">
        <f>SUM(E23:E27)</f>
        <v>92000</v>
      </c>
      <c r="F22" s="14"/>
      <c r="G22" s="35"/>
      <c r="H22" s="73">
        <f>SUM(H23:H27)</f>
        <v>19000</v>
      </c>
      <c r="I22" s="75">
        <f t="shared" si="0"/>
        <v>0.20652173913043478</v>
      </c>
    </row>
    <row r="23" spans="1:9" ht="44.25" customHeight="1">
      <c r="A23" s="62"/>
      <c r="B23" s="63" t="s">
        <v>26</v>
      </c>
      <c r="C23" s="63" t="s">
        <v>30</v>
      </c>
      <c r="D23" s="68" t="s">
        <v>98</v>
      </c>
      <c r="E23" s="28">
        <v>77000</v>
      </c>
      <c r="F23" s="14"/>
      <c r="G23" s="35"/>
      <c r="H23" s="73">
        <v>19000</v>
      </c>
      <c r="I23" s="75">
        <f t="shared" si="0"/>
        <v>0.24675324675324675</v>
      </c>
    </row>
    <row r="24" spans="1:9" ht="39" hidden="1">
      <c r="A24" s="62"/>
      <c r="B24" s="63"/>
      <c r="C24" s="63"/>
      <c r="D24" s="45" t="s">
        <v>68</v>
      </c>
      <c r="E24" s="11"/>
      <c r="F24" s="15"/>
      <c r="G24" s="36"/>
      <c r="H24" s="73"/>
      <c r="I24" s="75" t="e">
        <f t="shared" si="0"/>
        <v>#DIV/0!</v>
      </c>
    </row>
    <row r="25" spans="1:9" ht="39" hidden="1">
      <c r="A25" s="62"/>
      <c r="B25" s="63"/>
      <c r="C25" s="63"/>
      <c r="D25" s="45" t="s">
        <v>69</v>
      </c>
      <c r="E25" s="11"/>
      <c r="F25" s="14"/>
      <c r="G25" s="35"/>
      <c r="H25" s="73"/>
      <c r="I25" s="75" t="e">
        <f t="shared" si="0"/>
        <v>#DIV/0!</v>
      </c>
    </row>
    <row r="26" spans="1:9" ht="26.25" hidden="1">
      <c r="A26" s="62"/>
      <c r="B26" s="63"/>
      <c r="C26" s="63"/>
      <c r="D26" s="50" t="s">
        <v>7</v>
      </c>
      <c r="E26" s="11"/>
      <c r="F26" s="15"/>
      <c r="G26" s="36"/>
      <c r="H26" s="73"/>
      <c r="I26" s="75" t="e">
        <f t="shared" si="0"/>
        <v>#DIV/0!</v>
      </c>
    </row>
    <row r="27" spans="1:9" s="1" customFormat="1" ht="39">
      <c r="A27" s="62"/>
      <c r="B27" s="63" t="s">
        <v>26</v>
      </c>
      <c r="C27" s="63" t="s">
        <v>38</v>
      </c>
      <c r="D27" s="46" t="s">
        <v>47</v>
      </c>
      <c r="E27" s="11">
        <v>15000</v>
      </c>
      <c r="F27" s="15"/>
      <c r="G27" s="36"/>
      <c r="H27" s="73">
        <v>0</v>
      </c>
      <c r="I27" s="75">
        <f t="shared" si="0"/>
        <v>0</v>
      </c>
    </row>
    <row r="28" spans="1:9" ht="38.25" hidden="1">
      <c r="A28" s="62"/>
      <c r="B28" s="63"/>
      <c r="C28" s="63"/>
      <c r="D28" s="51" t="s">
        <v>63</v>
      </c>
      <c r="E28" s="11" t="e">
        <f>E29</f>
        <v>#REF!</v>
      </c>
      <c r="F28" s="15"/>
      <c r="G28" s="36"/>
      <c r="H28" s="73"/>
      <c r="I28" s="75" t="e">
        <f t="shared" si="0"/>
        <v>#REF!</v>
      </c>
    </row>
    <row r="29" spans="1:9" ht="39" hidden="1">
      <c r="A29" s="62"/>
      <c r="B29" s="63"/>
      <c r="C29" s="63"/>
      <c r="D29" s="52" t="s">
        <v>64</v>
      </c>
      <c r="E29" s="28" t="e">
        <f>E30</f>
        <v>#REF!</v>
      </c>
      <c r="F29" s="15"/>
      <c r="G29" s="36"/>
      <c r="H29" s="73"/>
      <c r="I29" s="75" t="e">
        <f t="shared" si="0"/>
        <v>#REF!</v>
      </c>
    </row>
    <row r="30" spans="1:9" ht="26.25" hidden="1">
      <c r="A30" s="62"/>
      <c r="B30" s="63"/>
      <c r="C30" s="63"/>
      <c r="D30" s="52" t="s">
        <v>7</v>
      </c>
      <c r="E30" s="28" t="e">
        <f>#REF!</f>
        <v>#REF!</v>
      </c>
      <c r="F30" s="15"/>
      <c r="G30" s="36"/>
      <c r="H30" s="73"/>
      <c r="I30" s="75" t="e">
        <f t="shared" si="0"/>
        <v>#REF!</v>
      </c>
    </row>
    <row r="31" spans="1:9">
      <c r="A31" s="64">
        <v>4</v>
      </c>
      <c r="B31" s="65" t="s">
        <v>27</v>
      </c>
      <c r="C31" s="63"/>
      <c r="D31" s="48" t="s">
        <v>13</v>
      </c>
      <c r="E31" s="26">
        <f>E32+E36</f>
        <v>32704952.52</v>
      </c>
      <c r="F31" s="15"/>
      <c r="G31" s="36"/>
      <c r="H31" s="72">
        <f>SUM(H32:H36)</f>
        <v>451850</v>
      </c>
      <c r="I31" s="75">
        <f t="shared" si="0"/>
        <v>1.3815950343413005E-2</v>
      </c>
    </row>
    <row r="32" spans="1:9" s="1" customFormat="1">
      <c r="A32" s="62"/>
      <c r="B32" s="63" t="s">
        <v>27</v>
      </c>
      <c r="C32" s="63" t="s">
        <v>52</v>
      </c>
      <c r="D32" s="50" t="s">
        <v>14</v>
      </c>
      <c r="E32" s="28">
        <v>32664952.52</v>
      </c>
      <c r="F32" s="15"/>
      <c r="G32" s="36"/>
      <c r="H32" s="73">
        <v>451850</v>
      </c>
      <c r="I32" s="75">
        <f t="shared" si="0"/>
        <v>1.3832868721402323E-2</v>
      </c>
    </row>
    <row r="33" spans="1:9" s="1" customFormat="1" ht="39" hidden="1">
      <c r="A33" s="62"/>
      <c r="B33" s="63"/>
      <c r="C33" s="63"/>
      <c r="D33" s="48" t="s">
        <v>88</v>
      </c>
      <c r="E33" s="28"/>
      <c r="F33" s="15"/>
      <c r="G33" s="36"/>
      <c r="H33" s="73"/>
      <c r="I33" s="75" t="e">
        <f t="shared" si="0"/>
        <v>#DIV/0!</v>
      </c>
    </row>
    <row r="34" spans="1:9" s="1" customFormat="1" ht="39" hidden="1">
      <c r="A34" s="62"/>
      <c r="B34" s="63"/>
      <c r="C34" s="63"/>
      <c r="D34" s="50" t="s">
        <v>92</v>
      </c>
      <c r="E34" s="28"/>
      <c r="F34" s="15"/>
      <c r="G34" s="36"/>
      <c r="H34" s="73"/>
      <c r="I34" s="75" t="e">
        <f t="shared" si="0"/>
        <v>#DIV/0!</v>
      </c>
    </row>
    <row r="35" spans="1:9" s="1" customFormat="1" ht="26.25" hidden="1">
      <c r="A35" s="62"/>
      <c r="B35" s="63"/>
      <c r="C35" s="63"/>
      <c r="D35" s="50" t="s">
        <v>77</v>
      </c>
      <c r="E35" s="28"/>
      <c r="F35" s="15"/>
      <c r="G35" s="36"/>
      <c r="H35" s="73"/>
      <c r="I35" s="75" t="e">
        <f t="shared" si="0"/>
        <v>#DIV/0!</v>
      </c>
    </row>
    <row r="36" spans="1:9">
      <c r="A36" s="62"/>
      <c r="B36" s="63" t="s">
        <v>27</v>
      </c>
      <c r="C36" s="63" t="s">
        <v>53</v>
      </c>
      <c r="D36" s="50" t="s">
        <v>15</v>
      </c>
      <c r="E36" s="28">
        <v>40000</v>
      </c>
      <c r="F36" s="15"/>
      <c r="G36" s="36"/>
      <c r="H36" s="73">
        <v>0</v>
      </c>
      <c r="I36" s="75">
        <f t="shared" si="0"/>
        <v>0</v>
      </c>
    </row>
    <row r="37" spans="1:9" ht="39" hidden="1">
      <c r="A37" s="62"/>
      <c r="B37" s="63"/>
      <c r="C37" s="63"/>
      <c r="D37" s="48" t="s">
        <v>74</v>
      </c>
      <c r="E37" s="28" t="e">
        <f>E38</f>
        <v>#REF!</v>
      </c>
      <c r="F37" s="15"/>
      <c r="G37" s="36"/>
      <c r="H37" s="73"/>
      <c r="I37" s="75" t="e">
        <f t="shared" si="0"/>
        <v>#REF!</v>
      </c>
    </row>
    <row r="38" spans="1:9" ht="51.75" hidden="1">
      <c r="A38" s="62"/>
      <c r="B38" s="63"/>
      <c r="C38" s="63"/>
      <c r="D38" s="48" t="s">
        <v>75</v>
      </c>
      <c r="E38" s="28" t="e">
        <f>E39</f>
        <v>#REF!</v>
      </c>
      <c r="F38" s="15"/>
      <c r="G38" s="36"/>
      <c r="H38" s="73"/>
      <c r="I38" s="75" t="e">
        <f t="shared" si="0"/>
        <v>#REF!</v>
      </c>
    </row>
    <row r="39" spans="1:9" ht="51.75" hidden="1">
      <c r="A39" s="62"/>
      <c r="B39" s="63"/>
      <c r="C39" s="63"/>
      <c r="D39" s="50" t="s">
        <v>76</v>
      </c>
      <c r="E39" s="28" t="e">
        <f>E40+E41</f>
        <v>#REF!</v>
      </c>
      <c r="F39" s="15"/>
      <c r="G39" s="36"/>
      <c r="H39" s="73"/>
      <c r="I39" s="75" t="e">
        <f t="shared" si="0"/>
        <v>#REF!</v>
      </c>
    </row>
    <row r="40" spans="1:9" ht="60.75" hidden="1">
      <c r="A40" s="62"/>
      <c r="B40" s="63"/>
      <c r="C40" s="63"/>
      <c r="D40" s="53" t="s">
        <v>79</v>
      </c>
      <c r="E40" s="28" t="e">
        <f>#REF!</f>
        <v>#REF!</v>
      </c>
      <c r="F40" s="15"/>
      <c r="G40" s="36"/>
      <c r="H40" s="73"/>
      <c r="I40" s="75" t="e">
        <f t="shared" si="0"/>
        <v>#REF!</v>
      </c>
    </row>
    <row r="41" spans="1:9" ht="84.75" hidden="1">
      <c r="A41" s="62"/>
      <c r="B41" s="63"/>
      <c r="C41" s="63"/>
      <c r="D41" s="53" t="s">
        <v>80</v>
      </c>
      <c r="E41" s="28" t="e">
        <f>#REF!</f>
        <v>#REF!</v>
      </c>
      <c r="F41" s="15"/>
      <c r="G41" s="36"/>
      <c r="H41" s="73"/>
      <c r="I41" s="75" t="e">
        <f t="shared" si="0"/>
        <v>#REF!</v>
      </c>
    </row>
    <row r="42" spans="1:9" ht="26.25" hidden="1">
      <c r="A42" s="62"/>
      <c r="B42" s="63"/>
      <c r="C42" s="63"/>
      <c r="D42" s="46" t="s">
        <v>48</v>
      </c>
      <c r="E42" s="28">
        <f>E43</f>
        <v>0</v>
      </c>
      <c r="F42" s="15"/>
      <c r="G42" s="36"/>
      <c r="H42" s="73"/>
      <c r="I42" s="75" t="e">
        <f t="shared" si="0"/>
        <v>#DIV/0!</v>
      </c>
    </row>
    <row r="43" spans="1:9" ht="26.25" hidden="1">
      <c r="A43" s="62"/>
      <c r="B43" s="63"/>
      <c r="C43" s="63"/>
      <c r="D43" s="50" t="s">
        <v>7</v>
      </c>
      <c r="E43" s="28">
        <v>0</v>
      </c>
      <c r="F43" s="15"/>
      <c r="G43" s="36"/>
      <c r="H43" s="73"/>
      <c r="I43" s="75" t="e">
        <f t="shared" si="0"/>
        <v>#DIV/0!</v>
      </c>
    </row>
    <row r="44" spans="1:9">
      <c r="A44" s="64">
        <v>5</v>
      </c>
      <c r="B44" s="65" t="s">
        <v>28</v>
      </c>
      <c r="C44" s="63"/>
      <c r="D44" s="54" t="s">
        <v>16</v>
      </c>
      <c r="E44" s="26">
        <f>E45+E63+E64+E58</f>
        <v>8087143.7599999998</v>
      </c>
      <c r="F44" s="15"/>
      <c r="G44" s="36"/>
      <c r="H44" s="72">
        <f>SUM(H45:H64)</f>
        <v>1239516.22</v>
      </c>
      <c r="I44" s="75">
        <f t="shared" si="0"/>
        <v>0.15326996239770072</v>
      </c>
    </row>
    <row r="45" spans="1:9">
      <c r="A45" s="62"/>
      <c r="B45" s="63" t="s">
        <v>28</v>
      </c>
      <c r="C45" s="63" t="s">
        <v>24</v>
      </c>
      <c r="D45" s="69" t="s">
        <v>41</v>
      </c>
      <c r="E45" s="28">
        <v>138000</v>
      </c>
      <c r="F45" s="18"/>
      <c r="G45" s="38"/>
      <c r="H45" s="73">
        <v>77495</v>
      </c>
      <c r="I45" s="75">
        <f t="shared" si="0"/>
        <v>0.56155797101449278</v>
      </c>
    </row>
    <row r="46" spans="1:9" ht="51.75" hidden="1">
      <c r="A46" s="62"/>
      <c r="B46" s="63"/>
      <c r="C46" s="63"/>
      <c r="D46" s="55" t="s">
        <v>51</v>
      </c>
      <c r="E46" s="28"/>
      <c r="F46" s="14"/>
      <c r="G46" s="35"/>
      <c r="H46" s="73"/>
      <c r="I46" s="75" t="e">
        <f t="shared" si="0"/>
        <v>#DIV/0!</v>
      </c>
    </row>
    <row r="47" spans="1:9" ht="77.25" hidden="1">
      <c r="A47" s="62"/>
      <c r="B47" s="63"/>
      <c r="C47" s="63"/>
      <c r="D47" s="55" t="s">
        <v>73</v>
      </c>
      <c r="E47" s="28"/>
      <c r="F47" s="14"/>
      <c r="G47" s="35"/>
      <c r="H47" s="73"/>
      <c r="I47" s="75" t="e">
        <f t="shared" si="0"/>
        <v>#DIV/0!</v>
      </c>
    </row>
    <row r="48" spans="1:9" ht="26.25" hidden="1">
      <c r="A48" s="62"/>
      <c r="B48" s="63"/>
      <c r="C48" s="63"/>
      <c r="D48" s="47" t="s">
        <v>55</v>
      </c>
      <c r="E48" s="28"/>
      <c r="F48" s="15"/>
      <c r="G48" s="36"/>
      <c r="H48" s="73"/>
      <c r="I48" s="75" t="e">
        <f t="shared" si="0"/>
        <v>#DIV/0!</v>
      </c>
    </row>
    <row r="49" spans="1:9" hidden="1">
      <c r="A49" s="62"/>
      <c r="B49" s="63"/>
      <c r="C49" s="63"/>
      <c r="D49" s="53" t="s">
        <v>56</v>
      </c>
      <c r="E49" s="32"/>
      <c r="F49" s="15"/>
      <c r="G49" s="36"/>
      <c r="H49" s="73"/>
      <c r="I49" s="75" t="e">
        <f t="shared" si="0"/>
        <v>#DIV/0!</v>
      </c>
    </row>
    <row r="50" spans="1:9" ht="24.75" hidden="1">
      <c r="A50" s="62"/>
      <c r="B50" s="63"/>
      <c r="C50" s="63"/>
      <c r="D50" s="53" t="s">
        <v>60</v>
      </c>
      <c r="E50" s="32"/>
      <c r="F50" s="17"/>
      <c r="G50" s="39"/>
      <c r="H50" s="73"/>
      <c r="I50" s="75" t="e">
        <f t="shared" si="0"/>
        <v>#DIV/0!</v>
      </c>
    </row>
    <row r="51" spans="1:9" ht="39" hidden="1">
      <c r="A51" s="62"/>
      <c r="B51" s="63"/>
      <c r="C51" s="63"/>
      <c r="D51" s="56" t="s">
        <v>65</v>
      </c>
      <c r="E51" s="28"/>
      <c r="F51" s="15"/>
      <c r="G51" s="36"/>
      <c r="H51" s="73"/>
      <c r="I51" s="75" t="e">
        <f t="shared" si="0"/>
        <v>#DIV/0!</v>
      </c>
    </row>
    <row r="52" spans="1:9" ht="64.5" hidden="1">
      <c r="A52" s="62"/>
      <c r="B52" s="63"/>
      <c r="C52" s="63"/>
      <c r="D52" s="57" t="s">
        <v>66</v>
      </c>
      <c r="E52" s="28"/>
      <c r="F52" s="15"/>
      <c r="G52" s="36"/>
      <c r="H52" s="73"/>
      <c r="I52" s="75" t="e">
        <f t="shared" si="0"/>
        <v>#DIV/0!</v>
      </c>
    </row>
    <row r="53" spans="1:9" ht="26.25" hidden="1">
      <c r="A53" s="62"/>
      <c r="B53" s="63"/>
      <c r="C53" s="63"/>
      <c r="D53" s="47" t="s">
        <v>55</v>
      </c>
      <c r="E53" s="28"/>
      <c r="F53" s="14"/>
      <c r="G53" s="35"/>
      <c r="H53" s="73"/>
      <c r="I53" s="75" t="e">
        <f t="shared" si="0"/>
        <v>#DIV/0!</v>
      </c>
    </row>
    <row r="54" spans="1:9" ht="24.75" hidden="1">
      <c r="A54" s="62"/>
      <c r="B54" s="63"/>
      <c r="C54" s="63"/>
      <c r="D54" s="53" t="s">
        <v>67</v>
      </c>
      <c r="E54" s="32"/>
      <c r="F54" s="14"/>
      <c r="G54" s="35"/>
      <c r="H54" s="73"/>
      <c r="I54" s="75" t="e">
        <f t="shared" si="0"/>
        <v>#DIV/0!</v>
      </c>
    </row>
    <row r="55" spans="1:9" hidden="1">
      <c r="A55" s="62"/>
      <c r="B55" s="63"/>
      <c r="C55" s="63"/>
      <c r="D55" s="53" t="s">
        <v>56</v>
      </c>
      <c r="E55" s="32"/>
      <c r="F55" s="14"/>
      <c r="G55" s="35"/>
      <c r="H55" s="73"/>
      <c r="I55" s="75" t="e">
        <f t="shared" si="0"/>
        <v>#DIV/0!</v>
      </c>
    </row>
    <row r="56" spans="1:9" ht="24.75" hidden="1">
      <c r="A56" s="62"/>
      <c r="B56" s="63"/>
      <c r="C56" s="63"/>
      <c r="D56" s="53" t="s">
        <v>60</v>
      </c>
      <c r="E56" s="32"/>
      <c r="F56" s="15"/>
      <c r="G56" s="36"/>
      <c r="H56" s="73"/>
      <c r="I56" s="75" t="e">
        <f t="shared" si="0"/>
        <v>#DIV/0!</v>
      </c>
    </row>
    <row r="57" spans="1:9" hidden="1">
      <c r="A57" s="62"/>
      <c r="B57" s="63"/>
      <c r="C57" s="63"/>
      <c r="D57" s="50" t="s">
        <v>11</v>
      </c>
      <c r="E57" s="28"/>
      <c r="F57" s="14"/>
      <c r="G57" s="35"/>
      <c r="H57" s="73"/>
      <c r="I57" s="75" t="e">
        <f t="shared" si="0"/>
        <v>#DIV/0!</v>
      </c>
    </row>
    <row r="58" spans="1:9" hidden="1">
      <c r="A58" s="62"/>
      <c r="B58" s="63"/>
      <c r="C58" s="63"/>
      <c r="D58" s="44" t="s">
        <v>17</v>
      </c>
      <c r="E58" s="28"/>
      <c r="F58" s="14"/>
      <c r="G58" s="35"/>
      <c r="H58" s="73"/>
      <c r="I58" s="75" t="e">
        <f t="shared" si="0"/>
        <v>#DIV/0!</v>
      </c>
    </row>
    <row r="59" spans="1:9" ht="39" hidden="1">
      <c r="A59" s="62"/>
      <c r="B59" s="63"/>
      <c r="C59" s="63"/>
      <c r="D59" s="55" t="s">
        <v>70</v>
      </c>
      <c r="E59" s="28"/>
      <c r="F59" s="14"/>
      <c r="G59" s="35"/>
      <c r="H59" s="73"/>
      <c r="I59" s="75" t="e">
        <f t="shared" si="0"/>
        <v>#DIV/0!</v>
      </c>
    </row>
    <row r="60" spans="1:9" hidden="1">
      <c r="A60" s="62"/>
      <c r="B60" s="63"/>
      <c r="C60" s="63"/>
      <c r="D60" s="50" t="s">
        <v>19</v>
      </c>
      <c r="E60" s="28"/>
      <c r="F60" s="17"/>
      <c r="G60" s="39"/>
      <c r="H60" s="73"/>
      <c r="I60" s="75" t="e">
        <f t="shared" si="0"/>
        <v>#DIV/0!</v>
      </c>
    </row>
    <row r="61" spans="1:9" ht="26.25" hidden="1">
      <c r="A61" s="62"/>
      <c r="B61" s="63"/>
      <c r="C61" s="63"/>
      <c r="D61" s="50" t="s">
        <v>78</v>
      </c>
      <c r="E61" s="28"/>
      <c r="H61" s="73"/>
      <c r="I61" s="75" t="e">
        <f t="shared" si="0"/>
        <v>#DIV/0!</v>
      </c>
    </row>
    <row r="62" spans="1:9" ht="26.25" hidden="1">
      <c r="A62" s="62"/>
      <c r="B62" s="63"/>
      <c r="C62" s="63"/>
      <c r="D62" s="50" t="s">
        <v>90</v>
      </c>
      <c r="E62" s="28"/>
      <c r="F62" s="14"/>
      <c r="G62" s="35"/>
      <c r="H62" s="73"/>
      <c r="I62" s="75" t="e">
        <f t="shared" si="0"/>
        <v>#DIV/0!</v>
      </c>
    </row>
    <row r="63" spans="1:9">
      <c r="A63" s="62"/>
      <c r="B63" s="63" t="s">
        <v>28</v>
      </c>
      <c r="C63" s="63" t="s">
        <v>26</v>
      </c>
      <c r="D63" s="45" t="s">
        <v>18</v>
      </c>
      <c r="E63" s="28">
        <v>7432220.29</v>
      </c>
      <c r="F63" s="16"/>
      <c r="G63" s="40"/>
      <c r="H63" s="73">
        <v>1162021.22</v>
      </c>
      <c r="I63" s="75">
        <f t="shared" si="0"/>
        <v>0.15634913587847918</v>
      </c>
    </row>
    <row r="64" spans="1:9" ht="26.25">
      <c r="A64" s="62"/>
      <c r="B64" s="63" t="s">
        <v>28</v>
      </c>
      <c r="C64" s="63" t="s">
        <v>28</v>
      </c>
      <c r="D64" s="45" t="s">
        <v>20</v>
      </c>
      <c r="E64" s="28">
        <v>516923.47</v>
      </c>
      <c r="F64" s="15"/>
      <c r="G64" s="36"/>
      <c r="H64" s="73">
        <v>0</v>
      </c>
      <c r="I64" s="75">
        <f t="shared" si="0"/>
        <v>0</v>
      </c>
    </row>
    <row r="65" spans="1:9" hidden="1">
      <c r="A65" s="62"/>
      <c r="B65" s="63"/>
      <c r="C65" s="63"/>
      <c r="D65" s="48" t="s">
        <v>46</v>
      </c>
      <c r="E65" s="70" t="e">
        <f>E67</f>
        <v>#REF!</v>
      </c>
      <c r="F65" s="7"/>
      <c r="G65" s="41"/>
      <c r="H65" s="73"/>
      <c r="I65" s="75" t="e">
        <f t="shared" si="0"/>
        <v>#REF!</v>
      </c>
    </row>
    <row r="66" spans="1:9" hidden="1">
      <c r="A66" s="62"/>
      <c r="B66" s="63"/>
      <c r="C66" s="63"/>
      <c r="D66" s="27" t="s">
        <v>49</v>
      </c>
      <c r="E66" s="28" t="e">
        <f>E68</f>
        <v>#REF!</v>
      </c>
      <c r="F66" s="19"/>
      <c r="G66" s="42"/>
      <c r="H66" s="73"/>
      <c r="I66" s="75" t="e">
        <f t="shared" si="0"/>
        <v>#REF!</v>
      </c>
    </row>
    <row r="67" spans="1:9" ht="39" hidden="1">
      <c r="A67" s="62"/>
      <c r="B67" s="63"/>
      <c r="C67" s="63"/>
      <c r="D67" s="46" t="s">
        <v>72</v>
      </c>
      <c r="E67" s="11" t="e">
        <f>E68</f>
        <v>#REF!</v>
      </c>
      <c r="F67" s="20"/>
      <c r="G67" s="43"/>
      <c r="H67" s="73"/>
      <c r="I67" s="75" t="e">
        <f t="shared" si="0"/>
        <v>#REF!</v>
      </c>
    </row>
    <row r="68" spans="1:9" ht="64.5" hidden="1">
      <c r="A68" s="62"/>
      <c r="B68" s="63"/>
      <c r="C68" s="63"/>
      <c r="D68" s="46" t="s">
        <v>50</v>
      </c>
      <c r="E68" s="11" t="e">
        <f>E69</f>
        <v>#REF!</v>
      </c>
      <c r="F68" s="20"/>
      <c r="G68" s="43"/>
      <c r="H68" s="73"/>
      <c r="I68" s="75" t="e">
        <f t="shared" si="0"/>
        <v>#REF!</v>
      </c>
    </row>
    <row r="69" spans="1:9" ht="39" hidden="1">
      <c r="A69" s="62"/>
      <c r="B69" s="63"/>
      <c r="C69" s="63"/>
      <c r="D69" s="46" t="s">
        <v>83</v>
      </c>
      <c r="E69" s="11" t="e">
        <f>E70</f>
        <v>#REF!</v>
      </c>
      <c r="F69" s="20"/>
      <c r="G69" s="43"/>
      <c r="H69" s="73"/>
      <c r="I69" s="75" t="e">
        <f t="shared" si="0"/>
        <v>#REF!</v>
      </c>
    </row>
    <row r="70" spans="1:9" ht="26.25" hidden="1">
      <c r="A70" s="62"/>
      <c r="B70" s="63"/>
      <c r="C70" s="63"/>
      <c r="D70" s="50" t="s">
        <v>7</v>
      </c>
      <c r="E70" s="11" t="e">
        <f>E71+E72</f>
        <v>#REF!</v>
      </c>
      <c r="F70" s="20"/>
      <c r="G70" s="43"/>
      <c r="H70" s="73"/>
      <c r="I70" s="75" t="e">
        <f t="shared" si="0"/>
        <v>#REF!</v>
      </c>
    </row>
    <row r="71" spans="1:9" ht="48.75" hidden="1">
      <c r="A71" s="62"/>
      <c r="B71" s="63"/>
      <c r="C71" s="63"/>
      <c r="D71" s="53" t="s">
        <v>81</v>
      </c>
      <c r="E71" s="23" t="e">
        <f>#REF!</f>
        <v>#REF!</v>
      </c>
      <c r="F71" s="14"/>
      <c r="G71" s="35"/>
      <c r="H71" s="73"/>
      <c r="I71" s="75" t="e">
        <f t="shared" si="0"/>
        <v>#REF!</v>
      </c>
    </row>
    <row r="72" spans="1:9" ht="60.75" hidden="1">
      <c r="A72" s="62"/>
      <c r="B72" s="63"/>
      <c r="C72" s="63"/>
      <c r="D72" s="53" t="s">
        <v>82</v>
      </c>
      <c r="E72" s="23" t="e">
        <f>#REF!</f>
        <v>#REF!</v>
      </c>
      <c r="H72" s="73"/>
      <c r="I72" s="75" t="e">
        <f t="shared" si="0"/>
        <v>#REF!</v>
      </c>
    </row>
    <row r="73" spans="1:9">
      <c r="A73" s="64">
        <v>6</v>
      </c>
      <c r="B73" s="65" t="s">
        <v>29</v>
      </c>
      <c r="C73" s="63"/>
      <c r="D73" s="49" t="s">
        <v>21</v>
      </c>
      <c r="E73" s="26">
        <f>E74+E82</f>
        <v>30312682.120000001</v>
      </c>
      <c r="H73" s="72">
        <f>SUM(H74:H82)</f>
        <v>6250723.0500000007</v>
      </c>
      <c r="I73" s="75">
        <f t="shared" si="0"/>
        <v>0.20620818129042554</v>
      </c>
    </row>
    <row r="74" spans="1:9">
      <c r="A74" s="62"/>
      <c r="B74" s="63" t="s">
        <v>29</v>
      </c>
      <c r="C74" s="63" t="s">
        <v>24</v>
      </c>
      <c r="D74" s="46" t="s">
        <v>59</v>
      </c>
      <c r="E74" s="28">
        <v>21143521.120000001</v>
      </c>
      <c r="H74" s="73">
        <v>3604389.74</v>
      </c>
      <c r="I74" s="75">
        <f t="shared" ref="I74:I92" si="2">H74/E74*100%</f>
        <v>0.17047253953318822</v>
      </c>
    </row>
    <row r="75" spans="1:9" ht="26.25" hidden="1">
      <c r="A75" s="62"/>
      <c r="B75" s="63"/>
      <c r="C75" s="63"/>
      <c r="D75" s="49" t="s">
        <v>87</v>
      </c>
      <c r="E75" s="28" t="e">
        <f>E76</f>
        <v>#REF!</v>
      </c>
      <c r="H75" s="73"/>
      <c r="I75" s="75" t="e">
        <f t="shared" si="2"/>
        <v>#REF!</v>
      </c>
    </row>
    <row r="76" spans="1:9" ht="26.25" hidden="1">
      <c r="A76" s="62"/>
      <c r="B76" s="63"/>
      <c r="C76" s="63"/>
      <c r="D76" s="58" t="s">
        <v>61</v>
      </c>
      <c r="E76" s="28" t="e">
        <f>E77</f>
        <v>#REF!</v>
      </c>
      <c r="H76" s="73"/>
      <c r="I76" s="75" t="e">
        <f t="shared" si="2"/>
        <v>#REF!</v>
      </c>
    </row>
    <row r="77" spans="1:9" ht="100.5" hidden="1" customHeight="1">
      <c r="A77" s="62"/>
      <c r="B77" s="63"/>
      <c r="C77" s="63"/>
      <c r="D77" s="58" t="s">
        <v>89</v>
      </c>
      <c r="E77" s="28" t="e">
        <f>E78</f>
        <v>#REF!</v>
      </c>
      <c r="H77" s="73"/>
      <c r="I77" s="75" t="e">
        <f t="shared" si="2"/>
        <v>#REF!</v>
      </c>
    </row>
    <row r="78" spans="1:9" ht="26.25" hidden="1">
      <c r="A78" s="62"/>
      <c r="B78" s="63"/>
      <c r="C78" s="63"/>
      <c r="D78" s="50" t="s">
        <v>77</v>
      </c>
      <c r="E78" s="28" t="e">
        <f>E79+E80+E81</f>
        <v>#REF!</v>
      </c>
      <c r="H78" s="73"/>
      <c r="I78" s="75" t="e">
        <f t="shared" si="2"/>
        <v>#REF!</v>
      </c>
    </row>
    <row r="79" spans="1:9" ht="39" hidden="1">
      <c r="A79" s="62"/>
      <c r="B79" s="63"/>
      <c r="C79" s="63"/>
      <c r="D79" s="59" t="s">
        <v>84</v>
      </c>
      <c r="E79" s="28" t="e">
        <f>#REF!+#REF!+#REF!</f>
        <v>#REF!</v>
      </c>
      <c r="H79" s="73"/>
      <c r="I79" s="75" t="e">
        <f t="shared" si="2"/>
        <v>#REF!</v>
      </c>
    </row>
    <row r="80" spans="1:9" ht="36.75" hidden="1">
      <c r="A80" s="62"/>
      <c r="B80" s="63"/>
      <c r="C80" s="63"/>
      <c r="D80" s="60" t="s">
        <v>85</v>
      </c>
      <c r="E80" s="28" t="e">
        <f>#REF!+#REF!+#REF!</f>
        <v>#REF!</v>
      </c>
      <c r="H80" s="73"/>
      <c r="I80" s="75" t="e">
        <f t="shared" si="2"/>
        <v>#REF!</v>
      </c>
    </row>
    <row r="81" spans="1:9" ht="36.75" hidden="1">
      <c r="A81" s="62"/>
      <c r="B81" s="63"/>
      <c r="C81" s="63"/>
      <c r="D81" s="61" t="s">
        <v>86</v>
      </c>
      <c r="E81" s="28" t="e">
        <f>#REF!+#REF!+#REF!</f>
        <v>#REF!</v>
      </c>
      <c r="H81" s="73"/>
      <c r="I81" s="75" t="e">
        <f t="shared" si="2"/>
        <v>#REF!</v>
      </c>
    </row>
    <row r="82" spans="1:9" ht="25.5" customHeight="1">
      <c r="A82" s="62"/>
      <c r="B82" s="63" t="s">
        <v>29</v>
      </c>
      <c r="C82" s="63" t="s">
        <v>27</v>
      </c>
      <c r="D82" s="50" t="s">
        <v>91</v>
      </c>
      <c r="E82" s="11">
        <v>9169161</v>
      </c>
      <c r="H82" s="73">
        <v>2646333.31</v>
      </c>
      <c r="I82" s="75">
        <f t="shared" si="2"/>
        <v>0.28861237249514976</v>
      </c>
    </row>
    <row r="83" spans="1:9">
      <c r="A83" s="64">
        <v>7</v>
      </c>
      <c r="B83" s="65" t="s">
        <v>30</v>
      </c>
      <c r="C83" s="63"/>
      <c r="D83" s="49" t="s">
        <v>22</v>
      </c>
      <c r="E83" s="26">
        <f>SUM(E84)</f>
        <v>1781800</v>
      </c>
      <c r="H83" s="72">
        <f>SUM(H84)</f>
        <v>500136.81</v>
      </c>
      <c r="I83" s="75">
        <f t="shared" si="2"/>
        <v>0.2806918902233696</v>
      </c>
    </row>
    <row r="84" spans="1:9">
      <c r="A84" s="62"/>
      <c r="B84" s="63" t="s">
        <v>30</v>
      </c>
      <c r="C84" s="63" t="s">
        <v>26</v>
      </c>
      <c r="D84" s="45" t="s">
        <v>99</v>
      </c>
      <c r="E84" s="11">
        <v>1781800</v>
      </c>
      <c r="H84" s="73">
        <v>500136.81</v>
      </c>
      <c r="I84" s="75">
        <f t="shared" si="2"/>
        <v>0.2806918902233696</v>
      </c>
    </row>
    <row r="85" spans="1:9">
      <c r="A85" s="64">
        <v>8</v>
      </c>
      <c r="B85" s="65" t="s">
        <v>31</v>
      </c>
      <c r="C85" s="63"/>
      <c r="D85" s="44" t="s">
        <v>43</v>
      </c>
      <c r="E85" s="33">
        <f>E86</f>
        <v>20000</v>
      </c>
      <c r="H85" s="73">
        <f>H86</f>
        <v>0</v>
      </c>
      <c r="I85" s="75">
        <f t="shared" si="2"/>
        <v>0</v>
      </c>
    </row>
    <row r="86" spans="1:9">
      <c r="A86" s="62"/>
      <c r="B86" s="63" t="s">
        <v>31</v>
      </c>
      <c r="C86" s="63" t="s">
        <v>28</v>
      </c>
      <c r="D86" s="45" t="s">
        <v>44</v>
      </c>
      <c r="E86" s="12">
        <v>20000</v>
      </c>
      <c r="H86" s="73">
        <v>0</v>
      </c>
      <c r="I86" s="75">
        <f t="shared" si="2"/>
        <v>0</v>
      </c>
    </row>
    <row r="87" spans="1:9" ht="39" hidden="1">
      <c r="D87" s="4" t="s">
        <v>37</v>
      </c>
      <c r="E87" s="24"/>
      <c r="H87" s="73"/>
      <c r="I87" s="75" t="e">
        <f t="shared" si="2"/>
        <v>#DIV/0!</v>
      </c>
    </row>
    <row r="88" spans="1:9" hidden="1">
      <c r="D88" s="5" t="s">
        <v>39</v>
      </c>
      <c r="E88" s="24"/>
      <c r="H88" s="73"/>
      <c r="I88" s="75" t="e">
        <f t="shared" si="2"/>
        <v>#DIV/0!</v>
      </c>
    </row>
    <row r="89" spans="1:9" hidden="1">
      <c r="D89" s="5" t="s">
        <v>19</v>
      </c>
      <c r="E89" s="24"/>
      <c r="H89" s="73"/>
      <c r="I89" s="75" t="e">
        <f t="shared" si="2"/>
        <v>#DIV/0!</v>
      </c>
    </row>
    <row r="90" spans="1:9" ht="64.5" hidden="1">
      <c r="D90" s="25" t="s">
        <v>54</v>
      </c>
      <c r="E90" s="24"/>
      <c r="H90" s="73"/>
      <c r="I90" s="75" t="e">
        <f t="shared" si="2"/>
        <v>#DIV/0!</v>
      </c>
    </row>
    <row r="91" spans="1:9" hidden="1">
      <c r="D91" s="6" t="s">
        <v>40</v>
      </c>
      <c r="E91" s="24"/>
      <c r="H91" s="73"/>
      <c r="I91" s="75" t="e">
        <f t="shared" si="2"/>
        <v>#DIV/0!</v>
      </c>
    </row>
    <row r="92" spans="1:9">
      <c r="D92" s="3" t="s">
        <v>23</v>
      </c>
      <c r="E92" s="10">
        <f>E9+E20+E22+E31+E44+E73+E83+E85</f>
        <v>102747650.40000001</v>
      </c>
      <c r="F92" s="10">
        <f t="shared" ref="F92:H92" si="3">F9+F20+F22+F31+F44+F73+F83+F85</f>
        <v>0</v>
      </c>
      <c r="G92" s="10">
        <f t="shared" si="3"/>
        <v>0</v>
      </c>
      <c r="H92" s="71">
        <f t="shared" si="3"/>
        <v>14814974.890000001</v>
      </c>
      <c r="I92" s="75">
        <f t="shared" si="2"/>
        <v>0.14418796763064473</v>
      </c>
    </row>
  </sheetData>
  <mergeCells count="9">
    <mergeCell ref="H7:H8"/>
    <mergeCell ref="I7:I8"/>
    <mergeCell ref="D5:G5"/>
    <mergeCell ref="D7:D8"/>
    <mergeCell ref="E7:E8"/>
    <mergeCell ref="F7:G7"/>
    <mergeCell ref="C1:I1"/>
    <mergeCell ref="C2:I2"/>
    <mergeCell ref="C3:I3"/>
  </mergeCells>
  <pageMargins left="0.27559055118110237" right="0.15748031496062992" top="0.62992125984251968" bottom="0.62992125984251968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2024-04-18T06:41:05Z</dcterms:modified>
</cp:coreProperties>
</file>