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/>
  </bookViews>
  <sheets>
    <sheet name="Прил 1" sheetId="1" r:id="rId1"/>
    <sheet name="Прил 2" sheetId="3" r:id="rId2"/>
  </sheets>
  <definedNames>
    <definedName name="_xlnm._FilterDatabase" localSheetId="0" hidden="1">'Прил 1'!$A$9:$V$48</definedName>
  </definedNames>
  <calcPr calcId="125725"/>
</workbook>
</file>

<file path=xl/calcChain.xml><?xml version="1.0" encoding="utf-8"?>
<calcChain xmlns="http://schemas.openxmlformats.org/spreadsheetml/2006/main">
  <c r="I39" i="1"/>
  <c r="J39"/>
  <c r="K39"/>
  <c r="H39"/>
  <c r="I22"/>
  <c r="J22"/>
  <c r="K22"/>
  <c r="H22"/>
  <c r="I12"/>
  <c r="J12"/>
  <c r="K12"/>
  <c r="H12"/>
  <c r="N46"/>
  <c r="P46"/>
  <c r="Q46"/>
  <c r="N43"/>
  <c r="P43"/>
  <c r="Q43"/>
  <c r="M43"/>
  <c r="N41"/>
  <c r="P41"/>
  <c r="Q41"/>
  <c r="M41"/>
  <c r="N37"/>
  <c r="P37"/>
  <c r="Q37"/>
  <c r="N34"/>
  <c r="P34"/>
  <c r="Q34"/>
  <c r="N31"/>
  <c r="P31"/>
  <c r="Q31"/>
  <c r="N26"/>
  <c r="P26"/>
  <c r="Q26"/>
  <c r="N20"/>
  <c r="P20"/>
  <c r="Q20"/>
  <c r="M20"/>
  <c r="N18"/>
  <c r="P18"/>
  <c r="Q18"/>
  <c r="M18"/>
  <c r="N16"/>
  <c r="P16"/>
  <c r="Q16"/>
  <c r="R16"/>
  <c r="M16"/>
  <c r="N14"/>
  <c r="P14"/>
  <c r="Q14"/>
  <c r="R14"/>
  <c r="M14"/>
  <c r="O45"/>
  <c r="O44"/>
  <c r="O46" s="1"/>
  <c r="O42"/>
  <c r="O43" s="1"/>
  <c r="O40"/>
  <c r="O41" s="1"/>
  <c r="O36"/>
  <c r="O35"/>
  <c r="O37" s="1"/>
  <c r="O33"/>
  <c r="O32"/>
  <c r="O34" s="1"/>
  <c r="O28"/>
  <c r="O29"/>
  <c r="O31" s="1"/>
  <c r="O30"/>
  <c r="O27"/>
  <c r="O24"/>
  <c r="O25"/>
  <c r="O23"/>
  <c r="O19"/>
  <c r="O20" s="1"/>
  <c r="O17"/>
  <c r="O18" s="1"/>
  <c r="O15"/>
  <c r="O16" s="1"/>
  <c r="O13"/>
  <c r="O14" s="1"/>
  <c r="S45"/>
  <c r="S32"/>
  <c r="S23"/>
  <c r="S17"/>
  <c r="S44"/>
  <c r="S42"/>
  <c r="S40"/>
  <c r="S36"/>
  <c r="S35"/>
  <c r="S33"/>
  <c r="S30"/>
  <c r="S29"/>
  <c r="S28"/>
  <c r="S27"/>
  <c r="S25"/>
  <c r="S24"/>
  <c r="S19"/>
  <c r="S15"/>
  <c r="S13"/>
  <c r="Q12" l="1"/>
  <c r="O26"/>
  <c r="O12"/>
  <c r="N39"/>
  <c r="P39"/>
  <c r="R46"/>
  <c r="R39" s="1"/>
  <c r="M46"/>
  <c r="I46"/>
  <c r="J46"/>
  <c r="K46"/>
  <c r="H46"/>
  <c r="K18"/>
  <c r="J18"/>
  <c r="I18"/>
  <c r="H18"/>
  <c r="R31"/>
  <c r="M31"/>
  <c r="M12" l="1"/>
  <c r="N22" l="1"/>
  <c r="P22"/>
  <c r="R26"/>
  <c r="M26"/>
  <c r="M34"/>
  <c r="K31"/>
  <c r="J31"/>
  <c r="I31"/>
  <c r="H31"/>
  <c r="M39" l="1"/>
  <c r="Q39"/>
  <c r="O39"/>
  <c r="Q22"/>
  <c r="O22"/>
  <c r="M37"/>
  <c r="M22" s="1"/>
  <c r="H14" l="1"/>
  <c r="J20"/>
  <c r="K20"/>
  <c r="I11" i="3" l="1"/>
  <c r="I12"/>
  <c r="I10"/>
  <c r="H9"/>
  <c r="I9" s="1"/>
  <c r="I37" i="1"/>
  <c r="H37"/>
  <c r="J43" l="1"/>
  <c r="J41"/>
  <c r="K37"/>
  <c r="J37"/>
  <c r="J34"/>
  <c r="J26"/>
  <c r="J16"/>
  <c r="J14"/>
  <c r="K43" l="1"/>
  <c r="I43"/>
  <c r="H43"/>
  <c r="K41"/>
  <c r="I41"/>
  <c r="H41"/>
  <c r="C12" i="3" l="1"/>
  <c r="D12"/>
  <c r="J10" i="1"/>
  <c r="M11" i="3"/>
  <c r="N11" s="1"/>
  <c r="K34" i="1"/>
  <c r="I34"/>
  <c r="H34"/>
  <c r="I16"/>
  <c r="K16"/>
  <c r="H16"/>
  <c r="I20"/>
  <c r="H20"/>
  <c r="C10" i="3" l="1"/>
  <c r="K26" i="1"/>
  <c r="I26"/>
  <c r="H26"/>
  <c r="K14"/>
  <c r="D10" i="3" s="1"/>
  <c r="I14" i="1"/>
  <c r="C11" i="3" l="1"/>
  <c r="C9" s="1"/>
  <c r="D11"/>
  <c r="D9" s="1"/>
  <c r="M12"/>
  <c r="N12" s="1"/>
  <c r="I10" i="1"/>
  <c r="H10" l="1"/>
  <c r="K10"/>
  <c r="M10"/>
  <c r="M10" i="3" l="1"/>
  <c r="N10" l="1"/>
  <c r="M9"/>
  <c r="N9" s="1"/>
  <c r="Q10" i="1"/>
  <c r="O10"/>
  <c r="N10"/>
  <c r="P10"/>
  <c r="R10"/>
  <c r="R20"/>
  <c r="R18"/>
</calcChain>
</file>

<file path=xl/sharedStrings.xml><?xml version="1.0" encoding="utf-8"?>
<sst xmlns="http://schemas.openxmlformats.org/spreadsheetml/2006/main" count="327" uniqueCount="99">
  <si>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</si>
  <si>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</si>
  <si>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</si>
  <si>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</si>
  <si>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</si>
  <si>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</si>
  <si>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</si>
  <si>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</si>
  <si>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</si>
  <si>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</si>
  <si>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</si>
  <si>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</si>
  <si>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</si>
  <si>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</si>
  <si>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</si>
  <si>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</si>
  <si>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</si>
  <si>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</si>
  <si>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</si>
  <si>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</si>
  <si>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</si>
  <si>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</si>
  <si>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</si>
  <si>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</si>
  <si>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</si>
  <si>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</si>
  <si>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</si>
  <si>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</si>
  <si>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</si>
  <si>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</si>
  <si>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</si>
  <si>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</si>
  <si>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</si>
  <si>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</si>
  <si>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</si>
  <si>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</si>
  <si>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</si>
  <si>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</si>
  <si>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 xml:space="preserve">форма 1 </t>
  </si>
  <si>
    <t>1</t>
  </si>
  <si>
    <t>2</t>
  </si>
  <si>
    <t>форма 2</t>
  </si>
  <si>
    <t xml:space="preserve">(наименование муниципального образования)             </t>
  </si>
  <si>
    <t>Всего по МО</t>
  </si>
  <si>
    <t>Итого по многоквартирному дому:</t>
  </si>
  <si>
    <t>Вид работ по капитальному ремонту общего имущества в многоквартирном доме</t>
  </si>
  <si>
    <r>
      <t xml:space="preserve">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Корякскому сельском поселению   на 2020 - 2022 годы
                                          </t>
    </r>
    <r>
      <rPr>
        <i/>
        <sz val="14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</si>
  <si>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2020 год</t>
  </si>
  <si>
    <t>с. Коряки, ул. Геологов, д 4</t>
  </si>
  <si>
    <t>РО</t>
  </si>
  <si>
    <t>Всего по Корякскому сельскому поселению  за период 2020-2022 годов</t>
  </si>
  <si>
    <t>Итого по Корякскому сельскому поселению  за 2020  год</t>
  </si>
  <si>
    <t>ремонт фасада</t>
  </si>
  <si>
    <t>3</t>
  </si>
  <si>
    <t>с. Коряки, ул. Колхозная д. 16</t>
  </si>
  <si>
    <t>2021  год</t>
  </si>
  <si>
    <t>итого по Корякскому сельскому поселению за 2021 год</t>
  </si>
  <si>
    <t>п. Зелёный, ул. Юбилейная, д. 2</t>
  </si>
  <si>
    <t>ремонт крыши</t>
  </si>
  <si>
    <t>п. Зелёный, ул. Юбилейная, д. 14</t>
  </si>
  <si>
    <t>23.04</t>
  </si>
  <si>
    <t>20.04</t>
  </si>
  <si>
    <t>23.03</t>
  </si>
  <si>
    <t>29.03</t>
  </si>
  <si>
    <t xml:space="preserve">с. Коряки , ул. Колхозная, д. 18 </t>
  </si>
  <si>
    <t>2022  год</t>
  </si>
  <si>
    <t xml:space="preserve">с. Коряки  ул. Геологов д. 5 </t>
  </si>
  <si>
    <t>с. Коряки , ул. Колхозная, д. 20</t>
  </si>
  <si>
    <t>п. Зелёный, ул. Юбилейная, д. 12</t>
  </si>
  <si>
    <t>итого по Корякскому сельскому поселению за 2022 год</t>
  </si>
  <si>
    <t xml:space="preserve"> ремонт ВДИС электроснабжения</t>
  </si>
  <si>
    <t xml:space="preserve"> ремонт ВДИС  ХВС</t>
  </si>
  <si>
    <t xml:space="preserve"> ремонт ВДИС  водоотведения</t>
  </si>
  <si>
    <t>ремонт ВДИС теплоснабжения</t>
  </si>
  <si>
    <t>с. Коряки , ул. Колхозная, д. 15</t>
  </si>
  <si>
    <t xml:space="preserve"> ремонт ВДИС  электроснабжения</t>
  </si>
  <si>
    <t>21.03</t>
  </si>
  <si>
    <t>Общая площадь крыши</t>
  </si>
  <si>
    <t>2020  год</t>
  </si>
  <si>
    <t>2021 год</t>
  </si>
  <si>
    <t>2022 год</t>
  </si>
  <si>
    <r>
      <t xml:space="preserve"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
</t>
    </r>
    <r>
      <rPr>
        <b/>
        <u/>
        <sz val="14"/>
        <color theme="1"/>
        <rFont val="Times New Roman"/>
        <family val="1"/>
        <charset val="204"/>
      </rPr>
      <t>по Корякскому сельскому поселению   на 2020 - 2022  годы</t>
    </r>
    <r>
      <rPr>
        <b/>
        <sz val="14"/>
        <color theme="1"/>
        <rFont val="Times New Roman"/>
        <family val="1"/>
        <charset val="204"/>
      </rPr>
      <t xml:space="preserve">
</t>
    </r>
    <r>
      <rPr>
        <i/>
        <sz val="14"/>
        <color theme="1"/>
        <rFont val="Times New Roman"/>
        <family val="1"/>
        <charset val="204"/>
      </rPr>
      <t xml:space="preserve"> </t>
    </r>
  </si>
  <si>
    <t>разработка ПСД ВДИС теплоснабжения</t>
  </si>
  <si>
    <t>разработка ПСД ВДИС водоотведения</t>
  </si>
  <si>
    <t>разработка ПСД ВДИС ХВС</t>
  </si>
  <si>
    <t>разработка ПСД ВДИС электроснабжения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</si>
  <si>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</si>
  <si>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</si>
  <si>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</si>
  <si>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</si>
  <si>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</si>
  <si>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</si>
  <si>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</si>
  <si>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</si>
  <si>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</si>
  <si>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</si>
  <si>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ремонт ВДИС ХВС</t>
  </si>
  <si>
    <t>ремонт ВДИС электроснабжения</t>
  </si>
  <si>
    <t>1.4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</si>
</sst>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59">
    <xf numFmtId="0" fontId="0" fillId="0" borderId="0" xfId="0"/>
    <xf numFmtId="0" fontId="0" fillId="0" borderId="0" xfId="0" applyFont="1"/>
    <xf numFmtId="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ont="1" applyFill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16" fontId="0" fillId="0" borderId="0" xfId="0" applyNumberFormat="1"/>
    <xf numFmtId="3" fontId="3" fillId="0" borderId="3" xfId="0" applyNumberFormat="1" applyFont="1" applyFill="1" applyBorder="1" applyAlignment="1">
      <alignment horizontal="center" vertical="center" wrapText="1" shrinkToFit="1"/>
    </xf>
    <xf numFmtId="3" fontId="0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12" fillId="0" borderId="14" xfId="0" applyFont="1" applyFill="1" applyBorder="1"/>
    <xf numFmtId="0" fontId="4" fillId="0" borderId="19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3" fontId="0" fillId="0" borderId="0" xfId="0" applyNumberFormat="1" applyFill="1" applyBorder="1"/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 shrinkToFit="1"/>
    </xf>
    <xf numFmtId="14" fontId="3" fillId="0" borderId="7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 shrinkToFit="1"/>
    </xf>
    <xf numFmtId="14" fontId="3" fillId="0" borderId="17" xfId="0" applyNumberFormat="1" applyFont="1" applyFill="1" applyBorder="1" applyAlignment="1">
      <alignment vertical="center"/>
    </xf>
    <xf numFmtId="0" fontId="3" fillId="0" borderId="11" xfId="0" applyFont="1" applyFill="1" applyBorder="1"/>
    <xf numFmtId="14" fontId="3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49" fontId="13" fillId="0" borderId="3" xfId="0" applyNumberFormat="1" applyFont="1" applyFill="1" applyBorder="1" applyAlignment="1">
      <alignment horizontal="center" wrapText="1" shrinkToFit="1"/>
    </xf>
    <xf numFmtId="3" fontId="0" fillId="0" borderId="0" xfId="0" applyNumberForma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10" fillId="0" borderId="0" xfId="0" applyFont="1"/>
    <xf numFmtId="3" fontId="17" fillId="0" borderId="14" xfId="0" applyNumberFormat="1" applyFont="1" applyFill="1" applyBorder="1" applyAlignment="1">
      <alignment horizontal="center" wrapText="1" shrinkToFit="1"/>
    </xf>
    <xf numFmtId="3" fontId="17" fillId="0" borderId="3" xfId="0" applyNumberFormat="1" applyFont="1" applyFill="1" applyBorder="1" applyAlignment="1">
      <alignment horizontal="center" wrapText="1" shrinkToFit="1"/>
    </xf>
    <xf numFmtId="4" fontId="3" fillId="0" borderId="3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9" fontId="13" fillId="0" borderId="0" xfId="0" applyNumberFormat="1" applyFont="1" applyFill="1" applyBorder="1" applyAlignment="1">
      <alignment horizontal="center" vertical="center" wrapText="1" shrinkToFit="1"/>
    </xf>
    <xf numFmtId="14" fontId="3" fillId="0" borderId="0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wrapText="1" shrinkToFit="1"/>
    </xf>
    <xf numFmtId="14" fontId="3" fillId="0" borderId="8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textRotation="90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3" fontId="8" fillId="0" borderId="19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wrapText="1" shrinkToFit="1"/>
    </xf>
    <xf numFmtId="14" fontId="3" fillId="0" borderId="19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14" fontId="3" fillId="0" borderId="22" xfId="0" applyNumberFormat="1" applyFont="1" applyFill="1" applyBorder="1"/>
    <xf numFmtId="0" fontId="3" fillId="0" borderId="18" xfId="0" applyFont="1" applyFill="1" applyBorder="1"/>
    <xf numFmtId="4" fontId="4" fillId="0" borderId="19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wrapText="1" shrinkToFit="1"/>
    </xf>
    <xf numFmtId="3" fontId="17" fillId="0" borderId="2" xfId="0" applyNumberFormat="1" applyFont="1" applyFill="1" applyBorder="1" applyAlignment="1">
      <alignment horizontal="center" wrapText="1" shrinkToFit="1"/>
    </xf>
    <xf numFmtId="4" fontId="3" fillId="0" borderId="2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center" wrapText="1" shrinkToFi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 wrapText="1"/>
    </xf>
    <xf numFmtId="3" fontId="8" fillId="0" borderId="19" xfId="0" applyNumberFormat="1" applyFont="1" applyFill="1" applyBorder="1" applyAlignment="1">
      <alignment horizontal="center" vertical="top" wrapText="1" shrinkToFit="1"/>
    </xf>
    <xf numFmtId="0" fontId="4" fillId="0" borderId="30" xfId="0" applyFon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 wrapText="1" shrinkToFit="1"/>
    </xf>
    <xf numFmtId="14" fontId="3" fillId="0" borderId="13" xfId="0" applyNumberFormat="1" applyFont="1" applyFill="1" applyBorder="1" applyAlignment="1">
      <alignment horizontal="center" vertical="top"/>
    </xf>
    <xf numFmtId="14" fontId="3" fillId="0" borderId="19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 wrapText="1" shrinkToFit="1"/>
    </xf>
    <xf numFmtId="49" fontId="3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 wrapText="1" shrinkToFit="1"/>
    </xf>
    <xf numFmtId="0" fontId="3" fillId="0" borderId="37" xfId="0" applyFont="1" applyFill="1" applyBorder="1"/>
    <xf numFmtId="0" fontId="4" fillId="0" borderId="3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vertical="center" wrapText="1"/>
    </xf>
    <xf numFmtId="3" fontId="17" fillId="0" borderId="13" xfId="0" applyNumberFormat="1" applyFont="1" applyFill="1" applyBorder="1" applyAlignment="1">
      <alignment horizontal="center" vertical="top" wrapText="1" shrinkToFi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wrapText="1" shrinkToFit="1"/>
    </xf>
    <xf numFmtId="4" fontId="3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4" fontId="3" fillId="0" borderId="27" xfId="0" applyNumberFormat="1" applyFont="1" applyFill="1" applyBorder="1"/>
    <xf numFmtId="0" fontId="0" fillId="0" borderId="3" xfId="0" applyFill="1" applyBorder="1"/>
    <xf numFmtId="14" fontId="3" fillId="0" borderId="17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14" fontId="3" fillId="0" borderId="27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wrapText="1" shrinkToFi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horizontal="center" wrapText="1" shrinkToFi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wrapText="1" shrinkToFit="1"/>
    </xf>
    <xf numFmtId="3" fontId="13" fillId="0" borderId="0" xfId="0" applyNumberFormat="1" applyFont="1" applyFill="1" applyBorder="1" applyAlignment="1">
      <alignment horizontal="center" wrapText="1" shrinkToFit="1"/>
    </xf>
    <xf numFmtId="3" fontId="12" fillId="0" borderId="0" xfId="0" applyNumberFormat="1" applyFont="1" applyFill="1" applyBorder="1" applyAlignment="1">
      <alignment horizontal="center" wrapText="1" shrinkToFi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right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center" textRotation="90" wrapText="1"/>
    </xf>
    <xf numFmtId="3" fontId="3" fillId="0" borderId="3" xfId="0" applyNumberFormat="1" applyFont="1" applyFill="1" applyBorder="1" applyAlignment="1">
      <alignment horizontal="center" vertical="center" textRotation="90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3" fontId="3" fillId="0" borderId="13" xfId="0" applyNumberFormat="1" applyFont="1" applyFill="1" applyBorder="1" applyAlignment="1">
      <alignment horizontal="center" vertical="center" textRotation="90" wrapText="1" shrinkToFit="1"/>
    </xf>
    <xf numFmtId="3" fontId="3" fillId="0" borderId="4" xfId="0" applyNumberFormat="1" applyFont="1" applyFill="1" applyBorder="1" applyAlignment="1">
      <alignment horizontal="center" vertical="center" textRotation="90" wrapText="1" shrinkToFit="1"/>
    </xf>
    <xf numFmtId="3" fontId="3" fillId="0" borderId="5" xfId="0" applyNumberFormat="1" applyFont="1" applyFill="1" applyBorder="1" applyAlignment="1">
      <alignment horizontal="center" vertical="center" textRotation="90" wrapText="1" shrinkToFit="1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3" fontId="3" fillId="0" borderId="13" xfId="0" applyNumberFormat="1" applyFont="1" applyFill="1" applyBorder="1" applyAlignment="1">
      <alignment horizontal="center" vertical="center" textRotation="90"/>
    </xf>
    <xf numFmtId="3" fontId="3" fillId="0" borderId="4" xfId="0" applyNumberFormat="1" applyFont="1" applyFill="1" applyBorder="1" applyAlignment="1">
      <alignment horizontal="center" vertical="center" textRotation="90"/>
    </xf>
    <xf numFmtId="3" fontId="3" fillId="0" borderId="5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tabSelected="1" topLeftCell="A10" zoomScale="90" zoomScaleNormal="90" workbookViewId="0">
      <selection activeCell="M17" sqref="M17"/>
    </sheetView>
  </sheetViews>
  <sheetFormatPr defaultRowHeight="15"/>
  <cols>
    <col min="1" max="1" width="6.85546875" style="16" bestFit="1" customWidth="1"/>
    <col min="2" max="2" width="32.85546875" style="16" customWidth="1"/>
    <col min="3" max="3" width="9" style="16" customWidth="1"/>
    <col min="4" max="5" width="6.5703125" style="16" customWidth="1"/>
    <col min="6" max="6" width="8.85546875" style="16" customWidth="1"/>
    <col min="7" max="7" width="4.140625" style="16" bestFit="1" customWidth="1"/>
    <col min="8" max="8" width="9.5703125" style="17" customWidth="1"/>
    <col min="9" max="9" width="10.5703125" style="17" customWidth="1"/>
    <col min="10" max="10" width="8.7109375" style="17" customWidth="1"/>
    <col min="11" max="11" width="9.85546875" style="197" customWidth="1"/>
    <col min="12" max="12" width="19.7109375" style="61" customWidth="1"/>
    <col min="13" max="13" width="15.140625" style="17" customWidth="1"/>
    <col min="14" max="14" width="12.28515625" style="17" customWidth="1"/>
    <col min="15" max="15" width="13.85546875" style="17" customWidth="1"/>
    <col min="16" max="16" width="10.5703125" style="17" customWidth="1"/>
    <col min="17" max="17" width="13.85546875" style="17" customWidth="1"/>
    <col min="18" max="18" width="5.5703125" style="17" customWidth="1"/>
    <col min="19" max="19" width="8.42578125" style="17" customWidth="1"/>
    <col min="20" max="20" width="10.28515625" style="16" customWidth="1"/>
    <col min="21" max="21" width="6.140625" style="16" hidden="1" customWidth="1"/>
    <col min="22" max="22" width="10.28515625" style="16" customWidth="1"/>
    <col min="23" max="244" width="9.140625" style="16"/>
    <col min="245" max="245" width="6.140625" style="16" bestFit="1" customWidth="1"/>
    <col min="246" max="246" width="36.140625" style="16" customWidth="1"/>
    <col min="247" max="248" width="6.5703125" style="16" customWidth="1"/>
    <col min="249" max="249" width="20.85546875" style="16" bestFit="1" customWidth="1"/>
    <col min="250" max="251" width="4" style="16" bestFit="1" customWidth="1"/>
    <col min="252" max="255" width="8.7109375" style="16" customWidth="1"/>
    <col min="256" max="256" width="13" style="16" customWidth="1"/>
    <col min="257" max="260" width="13.140625" style="16" customWidth="1"/>
    <col min="261" max="261" width="5" style="16" bestFit="1" customWidth="1"/>
    <col min="262" max="263" width="9.85546875" style="16" customWidth="1"/>
    <col min="264" max="264" width="11.28515625" style="16" customWidth="1"/>
    <col min="265" max="500" width="9.140625" style="16"/>
    <col min="501" max="501" width="6.140625" style="16" bestFit="1" customWidth="1"/>
    <col min="502" max="502" width="36.140625" style="16" customWidth="1"/>
    <col min="503" max="504" width="6.5703125" style="16" customWidth="1"/>
    <col min="505" max="505" width="20.85546875" style="16" bestFit="1" customWidth="1"/>
    <col min="506" max="507" width="4" style="16" bestFit="1" customWidth="1"/>
    <col min="508" max="511" width="8.7109375" style="16" customWidth="1"/>
    <col min="512" max="512" width="13" style="16" customWidth="1"/>
    <col min="513" max="516" width="13.140625" style="16" customWidth="1"/>
    <col min="517" max="517" width="5" style="16" bestFit="1" customWidth="1"/>
    <col min="518" max="519" width="9.85546875" style="16" customWidth="1"/>
    <col min="520" max="520" width="11.28515625" style="16" customWidth="1"/>
    <col min="521" max="756" width="9.140625" style="16"/>
    <col min="757" max="757" width="6.140625" style="16" bestFit="1" customWidth="1"/>
    <col min="758" max="758" width="36.140625" style="16" customWidth="1"/>
    <col min="759" max="760" width="6.5703125" style="16" customWidth="1"/>
    <col min="761" max="761" width="20.85546875" style="16" bestFit="1" customWidth="1"/>
    <col min="762" max="763" width="4" style="16" bestFit="1" customWidth="1"/>
    <col min="764" max="767" width="8.7109375" style="16" customWidth="1"/>
    <col min="768" max="768" width="13" style="16" customWidth="1"/>
    <col min="769" max="772" width="13.140625" style="16" customWidth="1"/>
    <col min="773" max="773" width="5" style="16" bestFit="1" customWidth="1"/>
    <col min="774" max="775" width="9.85546875" style="16" customWidth="1"/>
    <col min="776" max="776" width="11.28515625" style="16" customWidth="1"/>
    <col min="777" max="1012" width="9.140625" style="16"/>
    <col min="1013" max="1013" width="6.140625" style="16" bestFit="1" customWidth="1"/>
    <col min="1014" max="1014" width="36.140625" style="16" customWidth="1"/>
    <col min="1015" max="1016" width="6.5703125" style="16" customWidth="1"/>
    <col min="1017" max="1017" width="20.85546875" style="16" bestFit="1" customWidth="1"/>
    <col min="1018" max="1019" width="4" style="16" bestFit="1" customWidth="1"/>
    <col min="1020" max="1023" width="8.7109375" style="16" customWidth="1"/>
    <col min="1024" max="1024" width="13" style="16" customWidth="1"/>
    <col min="1025" max="1028" width="13.140625" style="16" customWidth="1"/>
    <col min="1029" max="1029" width="5" style="16" bestFit="1" customWidth="1"/>
    <col min="1030" max="1031" width="9.85546875" style="16" customWidth="1"/>
    <col min="1032" max="1032" width="11.28515625" style="16" customWidth="1"/>
    <col min="1033" max="1268" width="9.140625" style="16"/>
    <col min="1269" max="1269" width="6.140625" style="16" bestFit="1" customWidth="1"/>
    <col min="1270" max="1270" width="36.140625" style="16" customWidth="1"/>
    <col min="1271" max="1272" width="6.5703125" style="16" customWidth="1"/>
    <col min="1273" max="1273" width="20.85546875" style="16" bestFit="1" customWidth="1"/>
    <col min="1274" max="1275" width="4" style="16" bestFit="1" customWidth="1"/>
    <col min="1276" max="1279" width="8.7109375" style="16" customWidth="1"/>
    <col min="1280" max="1280" width="13" style="16" customWidth="1"/>
    <col min="1281" max="1284" width="13.140625" style="16" customWidth="1"/>
    <col min="1285" max="1285" width="5" style="16" bestFit="1" customWidth="1"/>
    <col min="1286" max="1287" width="9.85546875" style="16" customWidth="1"/>
    <col min="1288" max="1288" width="11.28515625" style="16" customWidth="1"/>
    <col min="1289" max="1524" width="9.140625" style="16"/>
    <col min="1525" max="1525" width="6.140625" style="16" bestFit="1" customWidth="1"/>
    <col min="1526" max="1526" width="36.140625" style="16" customWidth="1"/>
    <col min="1527" max="1528" width="6.5703125" style="16" customWidth="1"/>
    <col min="1529" max="1529" width="20.85546875" style="16" bestFit="1" customWidth="1"/>
    <col min="1530" max="1531" width="4" style="16" bestFit="1" customWidth="1"/>
    <col min="1532" max="1535" width="8.7109375" style="16" customWidth="1"/>
    <col min="1536" max="1536" width="13" style="16" customWidth="1"/>
    <col min="1537" max="1540" width="13.140625" style="16" customWidth="1"/>
    <col min="1541" max="1541" width="5" style="16" bestFit="1" customWidth="1"/>
    <col min="1542" max="1543" width="9.85546875" style="16" customWidth="1"/>
    <col min="1544" max="1544" width="11.28515625" style="16" customWidth="1"/>
    <col min="1545" max="1780" width="9.140625" style="16"/>
    <col min="1781" max="1781" width="6.140625" style="16" bestFit="1" customWidth="1"/>
    <col min="1782" max="1782" width="36.140625" style="16" customWidth="1"/>
    <col min="1783" max="1784" width="6.5703125" style="16" customWidth="1"/>
    <col min="1785" max="1785" width="20.85546875" style="16" bestFit="1" customWidth="1"/>
    <col min="1786" max="1787" width="4" style="16" bestFit="1" customWidth="1"/>
    <col min="1788" max="1791" width="8.7109375" style="16" customWidth="1"/>
    <col min="1792" max="1792" width="13" style="16" customWidth="1"/>
    <col min="1793" max="1796" width="13.140625" style="16" customWidth="1"/>
    <col min="1797" max="1797" width="5" style="16" bestFit="1" customWidth="1"/>
    <col min="1798" max="1799" width="9.85546875" style="16" customWidth="1"/>
    <col min="1800" max="1800" width="11.28515625" style="16" customWidth="1"/>
    <col min="1801" max="2036" width="9.140625" style="16"/>
    <col min="2037" max="2037" width="6.140625" style="16" bestFit="1" customWidth="1"/>
    <col min="2038" max="2038" width="36.140625" style="16" customWidth="1"/>
    <col min="2039" max="2040" width="6.5703125" style="16" customWidth="1"/>
    <col min="2041" max="2041" width="20.85546875" style="16" bestFit="1" customWidth="1"/>
    <col min="2042" max="2043" width="4" style="16" bestFit="1" customWidth="1"/>
    <col min="2044" max="2047" width="8.7109375" style="16" customWidth="1"/>
    <col min="2048" max="2048" width="13" style="16" customWidth="1"/>
    <col min="2049" max="2052" width="13.140625" style="16" customWidth="1"/>
    <col min="2053" max="2053" width="5" style="16" bestFit="1" customWidth="1"/>
    <col min="2054" max="2055" width="9.85546875" style="16" customWidth="1"/>
    <col min="2056" max="2056" width="11.28515625" style="16" customWidth="1"/>
    <col min="2057" max="2292" width="9.140625" style="16"/>
    <col min="2293" max="2293" width="6.140625" style="16" bestFit="1" customWidth="1"/>
    <col min="2294" max="2294" width="36.140625" style="16" customWidth="1"/>
    <col min="2295" max="2296" width="6.5703125" style="16" customWidth="1"/>
    <col min="2297" max="2297" width="20.85546875" style="16" bestFit="1" customWidth="1"/>
    <col min="2298" max="2299" width="4" style="16" bestFit="1" customWidth="1"/>
    <col min="2300" max="2303" width="8.7109375" style="16" customWidth="1"/>
    <col min="2304" max="2304" width="13" style="16" customWidth="1"/>
    <col min="2305" max="2308" width="13.140625" style="16" customWidth="1"/>
    <col min="2309" max="2309" width="5" style="16" bestFit="1" customWidth="1"/>
    <col min="2310" max="2311" width="9.85546875" style="16" customWidth="1"/>
    <col min="2312" max="2312" width="11.28515625" style="16" customWidth="1"/>
    <col min="2313" max="2548" width="9.140625" style="16"/>
    <col min="2549" max="2549" width="6.140625" style="16" bestFit="1" customWidth="1"/>
    <col min="2550" max="2550" width="36.140625" style="16" customWidth="1"/>
    <col min="2551" max="2552" width="6.5703125" style="16" customWidth="1"/>
    <col min="2553" max="2553" width="20.85546875" style="16" bestFit="1" customWidth="1"/>
    <col min="2554" max="2555" width="4" style="16" bestFit="1" customWidth="1"/>
    <col min="2556" max="2559" width="8.7109375" style="16" customWidth="1"/>
    <col min="2560" max="2560" width="13" style="16" customWidth="1"/>
    <col min="2561" max="2564" width="13.140625" style="16" customWidth="1"/>
    <col min="2565" max="2565" width="5" style="16" bestFit="1" customWidth="1"/>
    <col min="2566" max="2567" width="9.85546875" style="16" customWidth="1"/>
    <col min="2568" max="2568" width="11.28515625" style="16" customWidth="1"/>
    <col min="2569" max="2804" width="9.140625" style="16"/>
    <col min="2805" max="2805" width="6.140625" style="16" bestFit="1" customWidth="1"/>
    <col min="2806" max="2806" width="36.140625" style="16" customWidth="1"/>
    <col min="2807" max="2808" width="6.5703125" style="16" customWidth="1"/>
    <col min="2809" max="2809" width="20.85546875" style="16" bestFit="1" customWidth="1"/>
    <col min="2810" max="2811" width="4" style="16" bestFit="1" customWidth="1"/>
    <col min="2812" max="2815" width="8.7109375" style="16" customWidth="1"/>
    <col min="2816" max="2816" width="13" style="16" customWidth="1"/>
    <col min="2817" max="2820" width="13.140625" style="16" customWidth="1"/>
    <col min="2821" max="2821" width="5" style="16" bestFit="1" customWidth="1"/>
    <col min="2822" max="2823" width="9.85546875" style="16" customWidth="1"/>
    <col min="2824" max="2824" width="11.28515625" style="16" customWidth="1"/>
    <col min="2825" max="3060" width="9.140625" style="16"/>
    <col min="3061" max="3061" width="6.140625" style="16" bestFit="1" customWidth="1"/>
    <col min="3062" max="3062" width="36.140625" style="16" customWidth="1"/>
    <col min="3063" max="3064" width="6.5703125" style="16" customWidth="1"/>
    <col min="3065" max="3065" width="20.85546875" style="16" bestFit="1" customWidth="1"/>
    <col min="3066" max="3067" width="4" style="16" bestFit="1" customWidth="1"/>
    <col min="3068" max="3071" width="8.7109375" style="16" customWidth="1"/>
    <col min="3072" max="3072" width="13" style="16" customWidth="1"/>
    <col min="3073" max="3076" width="13.140625" style="16" customWidth="1"/>
    <col min="3077" max="3077" width="5" style="16" bestFit="1" customWidth="1"/>
    <col min="3078" max="3079" width="9.85546875" style="16" customWidth="1"/>
    <col min="3080" max="3080" width="11.28515625" style="16" customWidth="1"/>
    <col min="3081" max="3316" width="9.140625" style="16"/>
    <col min="3317" max="3317" width="6.140625" style="16" bestFit="1" customWidth="1"/>
    <col min="3318" max="3318" width="36.140625" style="16" customWidth="1"/>
    <col min="3319" max="3320" width="6.5703125" style="16" customWidth="1"/>
    <col min="3321" max="3321" width="20.85546875" style="16" bestFit="1" customWidth="1"/>
    <col min="3322" max="3323" width="4" style="16" bestFit="1" customWidth="1"/>
    <col min="3324" max="3327" width="8.7109375" style="16" customWidth="1"/>
    <col min="3328" max="3328" width="13" style="16" customWidth="1"/>
    <col min="3329" max="3332" width="13.140625" style="16" customWidth="1"/>
    <col min="3333" max="3333" width="5" style="16" bestFit="1" customWidth="1"/>
    <col min="3334" max="3335" width="9.85546875" style="16" customWidth="1"/>
    <col min="3336" max="3336" width="11.28515625" style="16" customWidth="1"/>
    <col min="3337" max="3572" width="9.140625" style="16"/>
    <col min="3573" max="3573" width="6.140625" style="16" bestFit="1" customWidth="1"/>
    <col min="3574" max="3574" width="36.140625" style="16" customWidth="1"/>
    <col min="3575" max="3576" width="6.5703125" style="16" customWidth="1"/>
    <col min="3577" max="3577" width="20.85546875" style="16" bestFit="1" customWidth="1"/>
    <col min="3578" max="3579" width="4" style="16" bestFit="1" customWidth="1"/>
    <col min="3580" max="3583" width="8.7109375" style="16" customWidth="1"/>
    <col min="3584" max="3584" width="13" style="16" customWidth="1"/>
    <col min="3585" max="3588" width="13.140625" style="16" customWidth="1"/>
    <col min="3589" max="3589" width="5" style="16" bestFit="1" customWidth="1"/>
    <col min="3590" max="3591" width="9.85546875" style="16" customWidth="1"/>
    <col min="3592" max="3592" width="11.28515625" style="16" customWidth="1"/>
    <col min="3593" max="3828" width="9.140625" style="16"/>
    <col min="3829" max="3829" width="6.140625" style="16" bestFit="1" customWidth="1"/>
    <col min="3830" max="3830" width="36.140625" style="16" customWidth="1"/>
    <col min="3831" max="3832" width="6.5703125" style="16" customWidth="1"/>
    <col min="3833" max="3833" width="20.85546875" style="16" bestFit="1" customWidth="1"/>
    <col min="3834" max="3835" width="4" style="16" bestFit="1" customWidth="1"/>
    <col min="3836" max="3839" width="8.7109375" style="16" customWidth="1"/>
    <col min="3840" max="3840" width="13" style="16" customWidth="1"/>
    <col min="3841" max="3844" width="13.140625" style="16" customWidth="1"/>
    <col min="3845" max="3845" width="5" style="16" bestFit="1" customWidth="1"/>
    <col min="3846" max="3847" width="9.85546875" style="16" customWidth="1"/>
    <col min="3848" max="3848" width="11.28515625" style="16" customWidth="1"/>
    <col min="3849" max="4084" width="9.140625" style="16"/>
    <col min="4085" max="4085" width="6.140625" style="16" bestFit="1" customWidth="1"/>
    <col min="4086" max="4086" width="36.140625" style="16" customWidth="1"/>
    <col min="4087" max="4088" width="6.5703125" style="16" customWidth="1"/>
    <col min="4089" max="4089" width="20.85546875" style="16" bestFit="1" customWidth="1"/>
    <col min="4090" max="4091" width="4" style="16" bestFit="1" customWidth="1"/>
    <col min="4092" max="4095" width="8.7109375" style="16" customWidth="1"/>
    <col min="4096" max="4096" width="13" style="16" customWidth="1"/>
    <col min="4097" max="4100" width="13.140625" style="16" customWidth="1"/>
    <col min="4101" max="4101" width="5" style="16" bestFit="1" customWidth="1"/>
    <col min="4102" max="4103" width="9.85546875" style="16" customWidth="1"/>
    <col min="4104" max="4104" width="11.28515625" style="16" customWidth="1"/>
    <col min="4105" max="4340" width="9.140625" style="16"/>
    <col min="4341" max="4341" width="6.140625" style="16" bestFit="1" customWidth="1"/>
    <col min="4342" max="4342" width="36.140625" style="16" customWidth="1"/>
    <col min="4343" max="4344" width="6.5703125" style="16" customWidth="1"/>
    <col min="4345" max="4345" width="20.85546875" style="16" bestFit="1" customWidth="1"/>
    <col min="4346" max="4347" width="4" style="16" bestFit="1" customWidth="1"/>
    <col min="4348" max="4351" width="8.7109375" style="16" customWidth="1"/>
    <col min="4352" max="4352" width="13" style="16" customWidth="1"/>
    <col min="4353" max="4356" width="13.140625" style="16" customWidth="1"/>
    <col min="4357" max="4357" width="5" style="16" bestFit="1" customWidth="1"/>
    <col min="4358" max="4359" width="9.85546875" style="16" customWidth="1"/>
    <col min="4360" max="4360" width="11.28515625" style="16" customWidth="1"/>
    <col min="4361" max="4596" width="9.140625" style="16"/>
    <col min="4597" max="4597" width="6.140625" style="16" bestFit="1" customWidth="1"/>
    <col min="4598" max="4598" width="36.140625" style="16" customWidth="1"/>
    <col min="4599" max="4600" width="6.5703125" style="16" customWidth="1"/>
    <col min="4601" max="4601" width="20.85546875" style="16" bestFit="1" customWidth="1"/>
    <col min="4602" max="4603" width="4" style="16" bestFit="1" customWidth="1"/>
    <col min="4604" max="4607" width="8.7109375" style="16" customWidth="1"/>
    <col min="4608" max="4608" width="13" style="16" customWidth="1"/>
    <col min="4609" max="4612" width="13.140625" style="16" customWidth="1"/>
    <col min="4613" max="4613" width="5" style="16" bestFit="1" customWidth="1"/>
    <col min="4614" max="4615" width="9.85546875" style="16" customWidth="1"/>
    <col min="4616" max="4616" width="11.28515625" style="16" customWidth="1"/>
    <col min="4617" max="4852" width="9.140625" style="16"/>
    <col min="4853" max="4853" width="6.140625" style="16" bestFit="1" customWidth="1"/>
    <col min="4854" max="4854" width="36.140625" style="16" customWidth="1"/>
    <col min="4855" max="4856" width="6.5703125" style="16" customWidth="1"/>
    <col min="4857" max="4857" width="20.85546875" style="16" bestFit="1" customWidth="1"/>
    <col min="4858" max="4859" width="4" style="16" bestFit="1" customWidth="1"/>
    <col min="4860" max="4863" width="8.7109375" style="16" customWidth="1"/>
    <col min="4864" max="4864" width="13" style="16" customWidth="1"/>
    <col min="4865" max="4868" width="13.140625" style="16" customWidth="1"/>
    <col min="4869" max="4869" width="5" style="16" bestFit="1" customWidth="1"/>
    <col min="4870" max="4871" width="9.85546875" style="16" customWidth="1"/>
    <col min="4872" max="4872" width="11.28515625" style="16" customWidth="1"/>
    <col min="4873" max="5108" width="9.140625" style="16"/>
    <col min="5109" max="5109" width="6.140625" style="16" bestFit="1" customWidth="1"/>
    <col min="5110" max="5110" width="36.140625" style="16" customWidth="1"/>
    <col min="5111" max="5112" width="6.5703125" style="16" customWidth="1"/>
    <col min="5113" max="5113" width="20.85546875" style="16" bestFit="1" customWidth="1"/>
    <col min="5114" max="5115" width="4" style="16" bestFit="1" customWidth="1"/>
    <col min="5116" max="5119" width="8.7109375" style="16" customWidth="1"/>
    <col min="5120" max="5120" width="13" style="16" customWidth="1"/>
    <col min="5121" max="5124" width="13.140625" style="16" customWidth="1"/>
    <col min="5125" max="5125" width="5" style="16" bestFit="1" customWidth="1"/>
    <col min="5126" max="5127" width="9.85546875" style="16" customWidth="1"/>
    <col min="5128" max="5128" width="11.28515625" style="16" customWidth="1"/>
    <col min="5129" max="5364" width="9.140625" style="16"/>
    <col min="5365" max="5365" width="6.140625" style="16" bestFit="1" customWidth="1"/>
    <col min="5366" max="5366" width="36.140625" style="16" customWidth="1"/>
    <col min="5367" max="5368" width="6.5703125" style="16" customWidth="1"/>
    <col min="5369" max="5369" width="20.85546875" style="16" bestFit="1" customWidth="1"/>
    <col min="5370" max="5371" width="4" style="16" bestFit="1" customWidth="1"/>
    <col min="5372" max="5375" width="8.7109375" style="16" customWidth="1"/>
    <col min="5376" max="5376" width="13" style="16" customWidth="1"/>
    <col min="5377" max="5380" width="13.140625" style="16" customWidth="1"/>
    <col min="5381" max="5381" width="5" style="16" bestFit="1" customWidth="1"/>
    <col min="5382" max="5383" width="9.85546875" style="16" customWidth="1"/>
    <col min="5384" max="5384" width="11.28515625" style="16" customWidth="1"/>
    <col min="5385" max="5620" width="9.140625" style="16"/>
    <col min="5621" max="5621" width="6.140625" style="16" bestFit="1" customWidth="1"/>
    <col min="5622" max="5622" width="36.140625" style="16" customWidth="1"/>
    <col min="5623" max="5624" width="6.5703125" style="16" customWidth="1"/>
    <col min="5625" max="5625" width="20.85546875" style="16" bestFit="1" customWidth="1"/>
    <col min="5626" max="5627" width="4" style="16" bestFit="1" customWidth="1"/>
    <col min="5628" max="5631" width="8.7109375" style="16" customWidth="1"/>
    <col min="5632" max="5632" width="13" style="16" customWidth="1"/>
    <col min="5633" max="5636" width="13.140625" style="16" customWidth="1"/>
    <col min="5637" max="5637" width="5" style="16" bestFit="1" customWidth="1"/>
    <col min="5638" max="5639" width="9.85546875" style="16" customWidth="1"/>
    <col min="5640" max="5640" width="11.28515625" style="16" customWidth="1"/>
    <col min="5641" max="5876" width="9.140625" style="16"/>
    <col min="5877" max="5877" width="6.140625" style="16" bestFit="1" customWidth="1"/>
    <col min="5878" max="5878" width="36.140625" style="16" customWidth="1"/>
    <col min="5879" max="5880" width="6.5703125" style="16" customWidth="1"/>
    <col min="5881" max="5881" width="20.85546875" style="16" bestFit="1" customWidth="1"/>
    <col min="5882" max="5883" width="4" style="16" bestFit="1" customWidth="1"/>
    <col min="5884" max="5887" width="8.7109375" style="16" customWidth="1"/>
    <col min="5888" max="5888" width="13" style="16" customWidth="1"/>
    <col min="5889" max="5892" width="13.140625" style="16" customWidth="1"/>
    <col min="5893" max="5893" width="5" style="16" bestFit="1" customWidth="1"/>
    <col min="5894" max="5895" width="9.85546875" style="16" customWidth="1"/>
    <col min="5896" max="5896" width="11.28515625" style="16" customWidth="1"/>
    <col min="5897" max="6132" width="9.140625" style="16"/>
    <col min="6133" max="6133" width="6.140625" style="16" bestFit="1" customWidth="1"/>
    <col min="6134" max="6134" width="36.140625" style="16" customWidth="1"/>
    <col min="6135" max="6136" width="6.5703125" style="16" customWidth="1"/>
    <col min="6137" max="6137" width="20.85546875" style="16" bestFit="1" customWidth="1"/>
    <col min="6138" max="6139" width="4" style="16" bestFit="1" customWidth="1"/>
    <col min="6140" max="6143" width="8.7109375" style="16" customWidth="1"/>
    <col min="6144" max="6144" width="13" style="16" customWidth="1"/>
    <col min="6145" max="6148" width="13.140625" style="16" customWidth="1"/>
    <col min="6149" max="6149" width="5" style="16" bestFit="1" customWidth="1"/>
    <col min="6150" max="6151" width="9.85546875" style="16" customWidth="1"/>
    <col min="6152" max="6152" width="11.28515625" style="16" customWidth="1"/>
    <col min="6153" max="6388" width="9.140625" style="16"/>
    <col min="6389" max="6389" width="6.140625" style="16" bestFit="1" customWidth="1"/>
    <col min="6390" max="6390" width="36.140625" style="16" customWidth="1"/>
    <col min="6391" max="6392" width="6.5703125" style="16" customWidth="1"/>
    <col min="6393" max="6393" width="20.85546875" style="16" bestFit="1" customWidth="1"/>
    <col min="6394" max="6395" width="4" style="16" bestFit="1" customWidth="1"/>
    <col min="6396" max="6399" width="8.7109375" style="16" customWidth="1"/>
    <col min="6400" max="6400" width="13" style="16" customWidth="1"/>
    <col min="6401" max="6404" width="13.140625" style="16" customWidth="1"/>
    <col min="6405" max="6405" width="5" style="16" bestFit="1" customWidth="1"/>
    <col min="6406" max="6407" width="9.85546875" style="16" customWidth="1"/>
    <col min="6408" max="6408" width="11.28515625" style="16" customWidth="1"/>
    <col min="6409" max="6644" width="9.140625" style="16"/>
    <col min="6645" max="6645" width="6.140625" style="16" bestFit="1" customWidth="1"/>
    <col min="6646" max="6646" width="36.140625" style="16" customWidth="1"/>
    <col min="6647" max="6648" width="6.5703125" style="16" customWidth="1"/>
    <col min="6649" max="6649" width="20.85546875" style="16" bestFit="1" customWidth="1"/>
    <col min="6650" max="6651" width="4" style="16" bestFit="1" customWidth="1"/>
    <col min="6652" max="6655" width="8.7109375" style="16" customWidth="1"/>
    <col min="6656" max="6656" width="13" style="16" customWidth="1"/>
    <col min="6657" max="6660" width="13.140625" style="16" customWidth="1"/>
    <col min="6661" max="6661" width="5" style="16" bestFit="1" customWidth="1"/>
    <col min="6662" max="6663" width="9.85546875" style="16" customWidth="1"/>
    <col min="6664" max="6664" width="11.28515625" style="16" customWidth="1"/>
    <col min="6665" max="6900" width="9.140625" style="16"/>
    <col min="6901" max="6901" width="6.140625" style="16" bestFit="1" customWidth="1"/>
    <col min="6902" max="6902" width="36.140625" style="16" customWidth="1"/>
    <col min="6903" max="6904" width="6.5703125" style="16" customWidth="1"/>
    <col min="6905" max="6905" width="20.85546875" style="16" bestFit="1" customWidth="1"/>
    <col min="6906" max="6907" width="4" style="16" bestFit="1" customWidth="1"/>
    <col min="6908" max="6911" width="8.7109375" style="16" customWidth="1"/>
    <col min="6912" max="6912" width="13" style="16" customWidth="1"/>
    <col min="6913" max="6916" width="13.140625" style="16" customWidth="1"/>
    <col min="6917" max="6917" width="5" style="16" bestFit="1" customWidth="1"/>
    <col min="6918" max="6919" width="9.85546875" style="16" customWidth="1"/>
    <col min="6920" max="6920" width="11.28515625" style="16" customWidth="1"/>
    <col min="6921" max="7156" width="9.140625" style="16"/>
    <col min="7157" max="7157" width="6.140625" style="16" bestFit="1" customWidth="1"/>
    <col min="7158" max="7158" width="36.140625" style="16" customWidth="1"/>
    <col min="7159" max="7160" width="6.5703125" style="16" customWidth="1"/>
    <col min="7161" max="7161" width="20.85546875" style="16" bestFit="1" customWidth="1"/>
    <col min="7162" max="7163" width="4" style="16" bestFit="1" customWidth="1"/>
    <col min="7164" max="7167" width="8.7109375" style="16" customWidth="1"/>
    <col min="7168" max="7168" width="13" style="16" customWidth="1"/>
    <col min="7169" max="7172" width="13.140625" style="16" customWidth="1"/>
    <col min="7173" max="7173" width="5" style="16" bestFit="1" customWidth="1"/>
    <col min="7174" max="7175" width="9.85546875" style="16" customWidth="1"/>
    <col min="7176" max="7176" width="11.28515625" style="16" customWidth="1"/>
    <col min="7177" max="7412" width="9.140625" style="16"/>
    <col min="7413" max="7413" width="6.140625" style="16" bestFit="1" customWidth="1"/>
    <col min="7414" max="7414" width="36.140625" style="16" customWidth="1"/>
    <col min="7415" max="7416" width="6.5703125" style="16" customWidth="1"/>
    <col min="7417" max="7417" width="20.85546875" style="16" bestFit="1" customWidth="1"/>
    <col min="7418" max="7419" width="4" style="16" bestFit="1" customWidth="1"/>
    <col min="7420" max="7423" width="8.7109375" style="16" customWidth="1"/>
    <col min="7424" max="7424" width="13" style="16" customWidth="1"/>
    <col min="7425" max="7428" width="13.140625" style="16" customWidth="1"/>
    <col min="7429" max="7429" width="5" style="16" bestFit="1" customWidth="1"/>
    <col min="7430" max="7431" width="9.85546875" style="16" customWidth="1"/>
    <col min="7432" max="7432" width="11.28515625" style="16" customWidth="1"/>
    <col min="7433" max="7668" width="9.140625" style="16"/>
    <col min="7669" max="7669" width="6.140625" style="16" bestFit="1" customWidth="1"/>
    <col min="7670" max="7670" width="36.140625" style="16" customWidth="1"/>
    <col min="7671" max="7672" width="6.5703125" style="16" customWidth="1"/>
    <col min="7673" max="7673" width="20.85546875" style="16" bestFit="1" customWidth="1"/>
    <col min="7674" max="7675" width="4" style="16" bestFit="1" customWidth="1"/>
    <col min="7676" max="7679" width="8.7109375" style="16" customWidth="1"/>
    <col min="7680" max="7680" width="13" style="16" customWidth="1"/>
    <col min="7681" max="7684" width="13.140625" style="16" customWidth="1"/>
    <col min="7685" max="7685" width="5" style="16" bestFit="1" customWidth="1"/>
    <col min="7686" max="7687" width="9.85546875" style="16" customWidth="1"/>
    <col min="7688" max="7688" width="11.28515625" style="16" customWidth="1"/>
    <col min="7689" max="7924" width="9.140625" style="16"/>
    <col min="7925" max="7925" width="6.140625" style="16" bestFit="1" customWidth="1"/>
    <col min="7926" max="7926" width="36.140625" style="16" customWidth="1"/>
    <col min="7927" max="7928" width="6.5703125" style="16" customWidth="1"/>
    <col min="7929" max="7929" width="20.85546875" style="16" bestFit="1" customWidth="1"/>
    <col min="7930" max="7931" width="4" style="16" bestFit="1" customWidth="1"/>
    <col min="7932" max="7935" width="8.7109375" style="16" customWidth="1"/>
    <col min="7936" max="7936" width="13" style="16" customWidth="1"/>
    <col min="7937" max="7940" width="13.140625" style="16" customWidth="1"/>
    <col min="7941" max="7941" width="5" style="16" bestFit="1" customWidth="1"/>
    <col min="7942" max="7943" width="9.85546875" style="16" customWidth="1"/>
    <col min="7944" max="7944" width="11.28515625" style="16" customWidth="1"/>
    <col min="7945" max="8180" width="9.140625" style="16"/>
    <col min="8181" max="8181" width="6.140625" style="16" bestFit="1" customWidth="1"/>
    <col min="8182" max="8182" width="36.140625" style="16" customWidth="1"/>
    <col min="8183" max="8184" width="6.5703125" style="16" customWidth="1"/>
    <col min="8185" max="8185" width="20.85546875" style="16" bestFit="1" customWidth="1"/>
    <col min="8186" max="8187" width="4" style="16" bestFit="1" customWidth="1"/>
    <col min="8188" max="8191" width="8.7109375" style="16" customWidth="1"/>
    <col min="8192" max="8192" width="13" style="16" customWidth="1"/>
    <col min="8193" max="8196" width="13.140625" style="16" customWidth="1"/>
    <col min="8197" max="8197" width="5" style="16" bestFit="1" customWidth="1"/>
    <col min="8198" max="8199" width="9.85546875" style="16" customWidth="1"/>
    <col min="8200" max="8200" width="11.28515625" style="16" customWidth="1"/>
    <col min="8201" max="8436" width="9.140625" style="16"/>
    <col min="8437" max="8437" width="6.140625" style="16" bestFit="1" customWidth="1"/>
    <col min="8438" max="8438" width="36.140625" style="16" customWidth="1"/>
    <col min="8439" max="8440" width="6.5703125" style="16" customWidth="1"/>
    <col min="8441" max="8441" width="20.85546875" style="16" bestFit="1" customWidth="1"/>
    <col min="8442" max="8443" width="4" style="16" bestFit="1" customWidth="1"/>
    <col min="8444" max="8447" width="8.7109375" style="16" customWidth="1"/>
    <col min="8448" max="8448" width="13" style="16" customWidth="1"/>
    <col min="8449" max="8452" width="13.140625" style="16" customWidth="1"/>
    <col min="8453" max="8453" width="5" style="16" bestFit="1" customWidth="1"/>
    <col min="8454" max="8455" width="9.85546875" style="16" customWidth="1"/>
    <col min="8456" max="8456" width="11.28515625" style="16" customWidth="1"/>
    <col min="8457" max="8692" width="9.140625" style="16"/>
    <col min="8693" max="8693" width="6.140625" style="16" bestFit="1" customWidth="1"/>
    <col min="8694" max="8694" width="36.140625" style="16" customWidth="1"/>
    <col min="8695" max="8696" width="6.5703125" style="16" customWidth="1"/>
    <col min="8697" max="8697" width="20.85546875" style="16" bestFit="1" customWidth="1"/>
    <col min="8698" max="8699" width="4" style="16" bestFit="1" customWidth="1"/>
    <col min="8700" max="8703" width="8.7109375" style="16" customWidth="1"/>
    <col min="8704" max="8704" width="13" style="16" customWidth="1"/>
    <col min="8705" max="8708" width="13.140625" style="16" customWidth="1"/>
    <col min="8709" max="8709" width="5" style="16" bestFit="1" customWidth="1"/>
    <col min="8710" max="8711" width="9.85546875" style="16" customWidth="1"/>
    <col min="8712" max="8712" width="11.28515625" style="16" customWidth="1"/>
    <col min="8713" max="8948" width="9.140625" style="16"/>
    <col min="8949" max="8949" width="6.140625" style="16" bestFit="1" customWidth="1"/>
    <col min="8950" max="8950" width="36.140625" style="16" customWidth="1"/>
    <col min="8951" max="8952" width="6.5703125" style="16" customWidth="1"/>
    <col min="8953" max="8953" width="20.85546875" style="16" bestFit="1" customWidth="1"/>
    <col min="8954" max="8955" width="4" style="16" bestFit="1" customWidth="1"/>
    <col min="8956" max="8959" width="8.7109375" style="16" customWidth="1"/>
    <col min="8960" max="8960" width="13" style="16" customWidth="1"/>
    <col min="8961" max="8964" width="13.140625" style="16" customWidth="1"/>
    <col min="8965" max="8965" width="5" style="16" bestFit="1" customWidth="1"/>
    <col min="8966" max="8967" width="9.85546875" style="16" customWidth="1"/>
    <col min="8968" max="8968" width="11.28515625" style="16" customWidth="1"/>
    <col min="8969" max="9204" width="9.140625" style="16"/>
    <col min="9205" max="9205" width="6.140625" style="16" bestFit="1" customWidth="1"/>
    <col min="9206" max="9206" width="36.140625" style="16" customWidth="1"/>
    <col min="9207" max="9208" width="6.5703125" style="16" customWidth="1"/>
    <col min="9209" max="9209" width="20.85546875" style="16" bestFit="1" customWidth="1"/>
    <col min="9210" max="9211" width="4" style="16" bestFit="1" customWidth="1"/>
    <col min="9212" max="9215" width="8.7109375" style="16" customWidth="1"/>
    <col min="9216" max="9216" width="13" style="16" customWidth="1"/>
    <col min="9217" max="9220" width="13.140625" style="16" customWidth="1"/>
    <col min="9221" max="9221" width="5" style="16" bestFit="1" customWidth="1"/>
    <col min="9222" max="9223" width="9.85546875" style="16" customWidth="1"/>
    <col min="9224" max="9224" width="11.28515625" style="16" customWidth="1"/>
    <col min="9225" max="9460" width="9.140625" style="16"/>
    <col min="9461" max="9461" width="6.140625" style="16" bestFit="1" customWidth="1"/>
    <col min="9462" max="9462" width="36.140625" style="16" customWidth="1"/>
    <col min="9463" max="9464" width="6.5703125" style="16" customWidth="1"/>
    <col min="9465" max="9465" width="20.85546875" style="16" bestFit="1" customWidth="1"/>
    <col min="9466" max="9467" width="4" style="16" bestFit="1" customWidth="1"/>
    <col min="9468" max="9471" width="8.7109375" style="16" customWidth="1"/>
    <col min="9472" max="9472" width="13" style="16" customWidth="1"/>
    <col min="9473" max="9476" width="13.140625" style="16" customWidth="1"/>
    <col min="9477" max="9477" width="5" style="16" bestFit="1" customWidth="1"/>
    <col min="9478" max="9479" width="9.85546875" style="16" customWidth="1"/>
    <col min="9480" max="9480" width="11.28515625" style="16" customWidth="1"/>
    <col min="9481" max="9716" width="9.140625" style="16"/>
    <col min="9717" max="9717" width="6.140625" style="16" bestFit="1" customWidth="1"/>
    <col min="9718" max="9718" width="36.140625" style="16" customWidth="1"/>
    <col min="9719" max="9720" width="6.5703125" style="16" customWidth="1"/>
    <col min="9721" max="9721" width="20.85546875" style="16" bestFit="1" customWidth="1"/>
    <col min="9722" max="9723" width="4" style="16" bestFit="1" customWidth="1"/>
    <col min="9724" max="9727" width="8.7109375" style="16" customWidth="1"/>
    <col min="9728" max="9728" width="13" style="16" customWidth="1"/>
    <col min="9729" max="9732" width="13.140625" style="16" customWidth="1"/>
    <col min="9733" max="9733" width="5" style="16" bestFit="1" customWidth="1"/>
    <col min="9734" max="9735" width="9.85546875" style="16" customWidth="1"/>
    <col min="9736" max="9736" width="11.28515625" style="16" customWidth="1"/>
    <col min="9737" max="9972" width="9.140625" style="16"/>
    <col min="9973" max="9973" width="6.140625" style="16" bestFit="1" customWidth="1"/>
    <col min="9974" max="9974" width="36.140625" style="16" customWidth="1"/>
    <col min="9975" max="9976" width="6.5703125" style="16" customWidth="1"/>
    <col min="9977" max="9977" width="20.85546875" style="16" bestFit="1" customWidth="1"/>
    <col min="9978" max="9979" width="4" style="16" bestFit="1" customWidth="1"/>
    <col min="9980" max="9983" width="8.7109375" style="16" customWidth="1"/>
    <col min="9984" max="9984" width="13" style="16" customWidth="1"/>
    <col min="9985" max="9988" width="13.140625" style="16" customWidth="1"/>
    <col min="9989" max="9989" width="5" style="16" bestFit="1" customWidth="1"/>
    <col min="9990" max="9991" width="9.85546875" style="16" customWidth="1"/>
    <col min="9992" max="9992" width="11.28515625" style="16" customWidth="1"/>
    <col min="9993" max="10228" width="9.140625" style="16"/>
    <col min="10229" max="10229" width="6.140625" style="16" bestFit="1" customWidth="1"/>
    <col min="10230" max="10230" width="36.140625" style="16" customWidth="1"/>
    <col min="10231" max="10232" width="6.5703125" style="16" customWidth="1"/>
    <col min="10233" max="10233" width="20.85546875" style="16" bestFit="1" customWidth="1"/>
    <col min="10234" max="10235" width="4" style="16" bestFit="1" customWidth="1"/>
    <col min="10236" max="10239" width="8.7109375" style="16" customWidth="1"/>
    <col min="10240" max="10240" width="13" style="16" customWidth="1"/>
    <col min="10241" max="10244" width="13.140625" style="16" customWidth="1"/>
    <col min="10245" max="10245" width="5" style="16" bestFit="1" customWidth="1"/>
    <col min="10246" max="10247" width="9.85546875" style="16" customWidth="1"/>
    <col min="10248" max="10248" width="11.28515625" style="16" customWidth="1"/>
    <col min="10249" max="10484" width="9.140625" style="16"/>
    <col min="10485" max="10485" width="6.140625" style="16" bestFit="1" customWidth="1"/>
    <col min="10486" max="10486" width="36.140625" style="16" customWidth="1"/>
    <col min="10487" max="10488" width="6.5703125" style="16" customWidth="1"/>
    <col min="10489" max="10489" width="20.85546875" style="16" bestFit="1" customWidth="1"/>
    <col min="10490" max="10491" width="4" style="16" bestFit="1" customWidth="1"/>
    <col min="10492" max="10495" width="8.7109375" style="16" customWidth="1"/>
    <col min="10496" max="10496" width="13" style="16" customWidth="1"/>
    <col min="10497" max="10500" width="13.140625" style="16" customWidth="1"/>
    <col min="10501" max="10501" width="5" style="16" bestFit="1" customWidth="1"/>
    <col min="10502" max="10503" width="9.85546875" style="16" customWidth="1"/>
    <col min="10504" max="10504" width="11.28515625" style="16" customWidth="1"/>
    <col min="10505" max="10740" width="9.140625" style="16"/>
    <col min="10741" max="10741" width="6.140625" style="16" bestFit="1" customWidth="1"/>
    <col min="10742" max="10742" width="36.140625" style="16" customWidth="1"/>
    <col min="10743" max="10744" width="6.5703125" style="16" customWidth="1"/>
    <col min="10745" max="10745" width="20.85546875" style="16" bestFit="1" customWidth="1"/>
    <col min="10746" max="10747" width="4" style="16" bestFit="1" customWidth="1"/>
    <col min="10748" max="10751" width="8.7109375" style="16" customWidth="1"/>
    <col min="10752" max="10752" width="13" style="16" customWidth="1"/>
    <col min="10753" max="10756" width="13.140625" style="16" customWidth="1"/>
    <col min="10757" max="10757" width="5" style="16" bestFit="1" customWidth="1"/>
    <col min="10758" max="10759" width="9.85546875" style="16" customWidth="1"/>
    <col min="10760" max="10760" width="11.28515625" style="16" customWidth="1"/>
    <col min="10761" max="10996" width="9.140625" style="16"/>
    <col min="10997" max="10997" width="6.140625" style="16" bestFit="1" customWidth="1"/>
    <col min="10998" max="10998" width="36.140625" style="16" customWidth="1"/>
    <col min="10999" max="11000" width="6.5703125" style="16" customWidth="1"/>
    <col min="11001" max="11001" width="20.85546875" style="16" bestFit="1" customWidth="1"/>
    <col min="11002" max="11003" width="4" style="16" bestFit="1" customWidth="1"/>
    <col min="11004" max="11007" width="8.7109375" style="16" customWidth="1"/>
    <col min="11008" max="11008" width="13" style="16" customWidth="1"/>
    <col min="11009" max="11012" width="13.140625" style="16" customWidth="1"/>
    <col min="11013" max="11013" width="5" style="16" bestFit="1" customWidth="1"/>
    <col min="11014" max="11015" width="9.85546875" style="16" customWidth="1"/>
    <col min="11016" max="11016" width="11.28515625" style="16" customWidth="1"/>
    <col min="11017" max="11252" width="9.140625" style="16"/>
    <col min="11253" max="11253" width="6.140625" style="16" bestFit="1" customWidth="1"/>
    <col min="11254" max="11254" width="36.140625" style="16" customWidth="1"/>
    <col min="11255" max="11256" width="6.5703125" style="16" customWidth="1"/>
    <col min="11257" max="11257" width="20.85546875" style="16" bestFit="1" customWidth="1"/>
    <col min="11258" max="11259" width="4" style="16" bestFit="1" customWidth="1"/>
    <col min="11260" max="11263" width="8.7109375" style="16" customWidth="1"/>
    <col min="11264" max="11264" width="13" style="16" customWidth="1"/>
    <col min="11265" max="11268" width="13.140625" style="16" customWidth="1"/>
    <col min="11269" max="11269" width="5" style="16" bestFit="1" customWidth="1"/>
    <col min="11270" max="11271" width="9.85546875" style="16" customWidth="1"/>
    <col min="11272" max="11272" width="11.28515625" style="16" customWidth="1"/>
    <col min="11273" max="11508" width="9.140625" style="16"/>
    <col min="11509" max="11509" width="6.140625" style="16" bestFit="1" customWidth="1"/>
    <col min="11510" max="11510" width="36.140625" style="16" customWidth="1"/>
    <col min="11511" max="11512" width="6.5703125" style="16" customWidth="1"/>
    <col min="11513" max="11513" width="20.85546875" style="16" bestFit="1" customWidth="1"/>
    <col min="11514" max="11515" width="4" style="16" bestFit="1" customWidth="1"/>
    <col min="11516" max="11519" width="8.7109375" style="16" customWidth="1"/>
    <col min="11520" max="11520" width="13" style="16" customWidth="1"/>
    <col min="11521" max="11524" width="13.140625" style="16" customWidth="1"/>
    <col min="11525" max="11525" width="5" style="16" bestFit="1" customWidth="1"/>
    <col min="11526" max="11527" width="9.85546875" style="16" customWidth="1"/>
    <col min="11528" max="11528" width="11.28515625" style="16" customWidth="1"/>
    <col min="11529" max="11764" width="9.140625" style="16"/>
    <col min="11765" max="11765" width="6.140625" style="16" bestFit="1" customWidth="1"/>
    <col min="11766" max="11766" width="36.140625" style="16" customWidth="1"/>
    <col min="11767" max="11768" width="6.5703125" style="16" customWidth="1"/>
    <col min="11769" max="11769" width="20.85546875" style="16" bestFit="1" customWidth="1"/>
    <col min="11770" max="11771" width="4" style="16" bestFit="1" customWidth="1"/>
    <col min="11772" max="11775" width="8.7109375" style="16" customWidth="1"/>
    <col min="11776" max="11776" width="13" style="16" customWidth="1"/>
    <col min="11777" max="11780" width="13.140625" style="16" customWidth="1"/>
    <col min="11781" max="11781" width="5" style="16" bestFit="1" customWidth="1"/>
    <col min="11782" max="11783" width="9.85546875" style="16" customWidth="1"/>
    <col min="11784" max="11784" width="11.28515625" style="16" customWidth="1"/>
    <col min="11785" max="12020" width="9.140625" style="16"/>
    <col min="12021" max="12021" width="6.140625" style="16" bestFit="1" customWidth="1"/>
    <col min="12022" max="12022" width="36.140625" style="16" customWidth="1"/>
    <col min="12023" max="12024" width="6.5703125" style="16" customWidth="1"/>
    <col min="12025" max="12025" width="20.85546875" style="16" bestFit="1" customWidth="1"/>
    <col min="12026" max="12027" width="4" style="16" bestFit="1" customWidth="1"/>
    <col min="12028" max="12031" width="8.7109375" style="16" customWidth="1"/>
    <col min="12032" max="12032" width="13" style="16" customWidth="1"/>
    <col min="12033" max="12036" width="13.140625" style="16" customWidth="1"/>
    <col min="12037" max="12037" width="5" style="16" bestFit="1" customWidth="1"/>
    <col min="12038" max="12039" width="9.85546875" style="16" customWidth="1"/>
    <col min="12040" max="12040" width="11.28515625" style="16" customWidth="1"/>
    <col min="12041" max="12276" width="9.140625" style="16"/>
    <col min="12277" max="12277" width="6.140625" style="16" bestFit="1" customWidth="1"/>
    <col min="12278" max="12278" width="36.140625" style="16" customWidth="1"/>
    <col min="12279" max="12280" width="6.5703125" style="16" customWidth="1"/>
    <col min="12281" max="12281" width="20.85546875" style="16" bestFit="1" customWidth="1"/>
    <col min="12282" max="12283" width="4" style="16" bestFit="1" customWidth="1"/>
    <col min="12284" max="12287" width="8.7109375" style="16" customWidth="1"/>
    <col min="12288" max="12288" width="13" style="16" customWidth="1"/>
    <col min="12289" max="12292" width="13.140625" style="16" customWidth="1"/>
    <col min="12293" max="12293" width="5" style="16" bestFit="1" customWidth="1"/>
    <col min="12294" max="12295" width="9.85546875" style="16" customWidth="1"/>
    <col min="12296" max="12296" width="11.28515625" style="16" customWidth="1"/>
    <col min="12297" max="12532" width="9.140625" style="16"/>
    <col min="12533" max="12533" width="6.140625" style="16" bestFit="1" customWidth="1"/>
    <col min="12534" max="12534" width="36.140625" style="16" customWidth="1"/>
    <col min="12535" max="12536" width="6.5703125" style="16" customWidth="1"/>
    <col min="12537" max="12537" width="20.85546875" style="16" bestFit="1" customWidth="1"/>
    <col min="12538" max="12539" width="4" style="16" bestFit="1" customWidth="1"/>
    <col min="12540" max="12543" width="8.7109375" style="16" customWidth="1"/>
    <col min="12544" max="12544" width="13" style="16" customWidth="1"/>
    <col min="12545" max="12548" width="13.140625" style="16" customWidth="1"/>
    <col min="12549" max="12549" width="5" style="16" bestFit="1" customWidth="1"/>
    <col min="12550" max="12551" width="9.85546875" style="16" customWidth="1"/>
    <col min="12552" max="12552" width="11.28515625" style="16" customWidth="1"/>
    <col min="12553" max="12788" width="9.140625" style="16"/>
    <col min="12789" max="12789" width="6.140625" style="16" bestFit="1" customWidth="1"/>
    <col min="12790" max="12790" width="36.140625" style="16" customWidth="1"/>
    <col min="12791" max="12792" width="6.5703125" style="16" customWidth="1"/>
    <col min="12793" max="12793" width="20.85546875" style="16" bestFit="1" customWidth="1"/>
    <col min="12794" max="12795" width="4" style="16" bestFit="1" customWidth="1"/>
    <col min="12796" max="12799" width="8.7109375" style="16" customWidth="1"/>
    <col min="12800" max="12800" width="13" style="16" customWidth="1"/>
    <col min="12801" max="12804" width="13.140625" style="16" customWidth="1"/>
    <col min="12805" max="12805" width="5" style="16" bestFit="1" customWidth="1"/>
    <col min="12806" max="12807" width="9.85546875" style="16" customWidth="1"/>
    <col min="12808" max="12808" width="11.28515625" style="16" customWidth="1"/>
    <col min="12809" max="13044" width="9.140625" style="16"/>
    <col min="13045" max="13045" width="6.140625" style="16" bestFit="1" customWidth="1"/>
    <col min="13046" max="13046" width="36.140625" style="16" customWidth="1"/>
    <col min="13047" max="13048" width="6.5703125" style="16" customWidth="1"/>
    <col min="13049" max="13049" width="20.85546875" style="16" bestFit="1" customWidth="1"/>
    <col min="13050" max="13051" width="4" style="16" bestFit="1" customWidth="1"/>
    <col min="13052" max="13055" width="8.7109375" style="16" customWidth="1"/>
    <col min="13056" max="13056" width="13" style="16" customWidth="1"/>
    <col min="13057" max="13060" width="13.140625" style="16" customWidth="1"/>
    <col min="13061" max="13061" width="5" style="16" bestFit="1" customWidth="1"/>
    <col min="13062" max="13063" width="9.85546875" style="16" customWidth="1"/>
    <col min="13064" max="13064" width="11.28515625" style="16" customWidth="1"/>
    <col min="13065" max="13300" width="9.140625" style="16"/>
    <col min="13301" max="13301" width="6.140625" style="16" bestFit="1" customWidth="1"/>
    <col min="13302" max="13302" width="36.140625" style="16" customWidth="1"/>
    <col min="13303" max="13304" width="6.5703125" style="16" customWidth="1"/>
    <col min="13305" max="13305" width="20.85546875" style="16" bestFit="1" customWidth="1"/>
    <col min="13306" max="13307" width="4" style="16" bestFit="1" customWidth="1"/>
    <col min="13308" max="13311" width="8.7109375" style="16" customWidth="1"/>
    <col min="13312" max="13312" width="13" style="16" customWidth="1"/>
    <col min="13313" max="13316" width="13.140625" style="16" customWidth="1"/>
    <col min="13317" max="13317" width="5" style="16" bestFit="1" customWidth="1"/>
    <col min="13318" max="13319" width="9.85546875" style="16" customWidth="1"/>
    <col min="13320" max="13320" width="11.28515625" style="16" customWidth="1"/>
    <col min="13321" max="13556" width="9.140625" style="16"/>
    <col min="13557" max="13557" width="6.140625" style="16" bestFit="1" customWidth="1"/>
    <col min="13558" max="13558" width="36.140625" style="16" customWidth="1"/>
    <col min="13559" max="13560" width="6.5703125" style="16" customWidth="1"/>
    <col min="13561" max="13561" width="20.85546875" style="16" bestFit="1" customWidth="1"/>
    <col min="13562" max="13563" width="4" style="16" bestFit="1" customWidth="1"/>
    <col min="13564" max="13567" width="8.7109375" style="16" customWidth="1"/>
    <col min="13568" max="13568" width="13" style="16" customWidth="1"/>
    <col min="13569" max="13572" width="13.140625" style="16" customWidth="1"/>
    <col min="13573" max="13573" width="5" style="16" bestFit="1" customWidth="1"/>
    <col min="13574" max="13575" width="9.85546875" style="16" customWidth="1"/>
    <col min="13576" max="13576" width="11.28515625" style="16" customWidth="1"/>
    <col min="13577" max="13812" width="9.140625" style="16"/>
    <col min="13813" max="13813" width="6.140625" style="16" bestFit="1" customWidth="1"/>
    <col min="13814" max="13814" width="36.140625" style="16" customWidth="1"/>
    <col min="13815" max="13816" width="6.5703125" style="16" customWidth="1"/>
    <col min="13817" max="13817" width="20.85546875" style="16" bestFit="1" customWidth="1"/>
    <col min="13818" max="13819" width="4" style="16" bestFit="1" customWidth="1"/>
    <col min="13820" max="13823" width="8.7109375" style="16" customWidth="1"/>
    <col min="13824" max="13824" width="13" style="16" customWidth="1"/>
    <col min="13825" max="13828" width="13.140625" style="16" customWidth="1"/>
    <col min="13829" max="13829" width="5" style="16" bestFit="1" customWidth="1"/>
    <col min="13830" max="13831" width="9.85546875" style="16" customWidth="1"/>
    <col min="13832" max="13832" width="11.28515625" style="16" customWidth="1"/>
    <col min="13833" max="14068" width="9.140625" style="16"/>
    <col min="14069" max="14069" width="6.140625" style="16" bestFit="1" customWidth="1"/>
    <col min="14070" max="14070" width="36.140625" style="16" customWidth="1"/>
    <col min="14071" max="14072" width="6.5703125" style="16" customWidth="1"/>
    <col min="14073" max="14073" width="20.85546875" style="16" bestFit="1" customWidth="1"/>
    <col min="14074" max="14075" width="4" style="16" bestFit="1" customWidth="1"/>
    <col min="14076" max="14079" width="8.7109375" style="16" customWidth="1"/>
    <col min="14080" max="14080" width="13" style="16" customWidth="1"/>
    <col min="14081" max="14084" width="13.140625" style="16" customWidth="1"/>
    <col min="14085" max="14085" width="5" style="16" bestFit="1" customWidth="1"/>
    <col min="14086" max="14087" width="9.85546875" style="16" customWidth="1"/>
    <col min="14088" max="14088" width="11.28515625" style="16" customWidth="1"/>
    <col min="14089" max="14324" width="9.140625" style="16"/>
    <col min="14325" max="14325" width="6.140625" style="16" bestFit="1" customWidth="1"/>
    <col min="14326" max="14326" width="36.140625" style="16" customWidth="1"/>
    <col min="14327" max="14328" width="6.5703125" style="16" customWidth="1"/>
    <col min="14329" max="14329" width="20.85546875" style="16" bestFit="1" customWidth="1"/>
    <col min="14330" max="14331" width="4" style="16" bestFit="1" customWidth="1"/>
    <col min="14332" max="14335" width="8.7109375" style="16" customWidth="1"/>
    <col min="14336" max="14336" width="13" style="16" customWidth="1"/>
    <col min="14337" max="14340" width="13.140625" style="16" customWidth="1"/>
    <col min="14341" max="14341" width="5" style="16" bestFit="1" customWidth="1"/>
    <col min="14342" max="14343" width="9.85546875" style="16" customWidth="1"/>
    <col min="14344" max="14344" width="11.28515625" style="16" customWidth="1"/>
    <col min="14345" max="14580" width="9.140625" style="16"/>
    <col min="14581" max="14581" width="6.140625" style="16" bestFit="1" customWidth="1"/>
    <col min="14582" max="14582" width="36.140625" style="16" customWidth="1"/>
    <col min="14583" max="14584" width="6.5703125" style="16" customWidth="1"/>
    <col min="14585" max="14585" width="20.85546875" style="16" bestFit="1" customWidth="1"/>
    <col min="14586" max="14587" width="4" style="16" bestFit="1" customWidth="1"/>
    <col min="14588" max="14591" width="8.7109375" style="16" customWidth="1"/>
    <col min="14592" max="14592" width="13" style="16" customWidth="1"/>
    <col min="14593" max="14596" width="13.140625" style="16" customWidth="1"/>
    <col min="14597" max="14597" width="5" style="16" bestFit="1" customWidth="1"/>
    <col min="14598" max="14599" width="9.85546875" style="16" customWidth="1"/>
    <col min="14600" max="14600" width="11.28515625" style="16" customWidth="1"/>
    <col min="14601" max="14836" width="9.140625" style="16"/>
    <col min="14837" max="14837" width="6.140625" style="16" bestFit="1" customWidth="1"/>
    <col min="14838" max="14838" width="36.140625" style="16" customWidth="1"/>
    <col min="14839" max="14840" width="6.5703125" style="16" customWidth="1"/>
    <col min="14841" max="14841" width="20.85546875" style="16" bestFit="1" customWidth="1"/>
    <col min="14842" max="14843" width="4" style="16" bestFit="1" customWidth="1"/>
    <col min="14844" max="14847" width="8.7109375" style="16" customWidth="1"/>
    <col min="14848" max="14848" width="13" style="16" customWidth="1"/>
    <col min="14849" max="14852" width="13.140625" style="16" customWidth="1"/>
    <col min="14853" max="14853" width="5" style="16" bestFit="1" customWidth="1"/>
    <col min="14854" max="14855" width="9.85546875" style="16" customWidth="1"/>
    <col min="14856" max="14856" width="11.28515625" style="16" customWidth="1"/>
    <col min="14857" max="15092" width="9.140625" style="16"/>
    <col min="15093" max="15093" width="6.140625" style="16" bestFit="1" customWidth="1"/>
    <col min="15094" max="15094" width="36.140625" style="16" customWidth="1"/>
    <col min="15095" max="15096" width="6.5703125" style="16" customWidth="1"/>
    <col min="15097" max="15097" width="20.85546875" style="16" bestFit="1" customWidth="1"/>
    <col min="15098" max="15099" width="4" style="16" bestFit="1" customWidth="1"/>
    <col min="15100" max="15103" width="8.7109375" style="16" customWidth="1"/>
    <col min="15104" max="15104" width="13" style="16" customWidth="1"/>
    <col min="15105" max="15108" width="13.140625" style="16" customWidth="1"/>
    <col min="15109" max="15109" width="5" style="16" bestFit="1" customWidth="1"/>
    <col min="15110" max="15111" width="9.85546875" style="16" customWidth="1"/>
    <col min="15112" max="15112" width="11.28515625" style="16" customWidth="1"/>
    <col min="15113" max="15348" width="9.140625" style="16"/>
    <col min="15349" max="15349" width="6.140625" style="16" bestFit="1" customWidth="1"/>
    <col min="15350" max="15350" width="36.140625" style="16" customWidth="1"/>
    <col min="15351" max="15352" width="6.5703125" style="16" customWidth="1"/>
    <col min="15353" max="15353" width="20.85546875" style="16" bestFit="1" customWidth="1"/>
    <col min="15354" max="15355" width="4" style="16" bestFit="1" customWidth="1"/>
    <col min="15356" max="15359" width="8.7109375" style="16" customWidth="1"/>
    <col min="15360" max="15360" width="13" style="16" customWidth="1"/>
    <col min="15361" max="15364" width="13.140625" style="16" customWidth="1"/>
    <col min="15365" max="15365" width="5" style="16" bestFit="1" customWidth="1"/>
    <col min="15366" max="15367" width="9.85546875" style="16" customWidth="1"/>
    <col min="15368" max="15368" width="11.28515625" style="16" customWidth="1"/>
    <col min="15369" max="15604" width="9.140625" style="16"/>
    <col min="15605" max="15605" width="6.140625" style="16" bestFit="1" customWidth="1"/>
    <col min="15606" max="15606" width="36.140625" style="16" customWidth="1"/>
    <col min="15607" max="15608" width="6.5703125" style="16" customWidth="1"/>
    <col min="15609" max="15609" width="20.85546875" style="16" bestFit="1" customWidth="1"/>
    <col min="15610" max="15611" width="4" style="16" bestFit="1" customWidth="1"/>
    <col min="15612" max="15615" width="8.7109375" style="16" customWidth="1"/>
    <col min="15616" max="15616" width="13" style="16" customWidth="1"/>
    <col min="15617" max="15620" width="13.140625" style="16" customWidth="1"/>
    <col min="15621" max="15621" width="5" style="16" bestFit="1" customWidth="1"/>
    <col min="15622" max="15623" width="9.85546875" style="16" customWidth="1"/>
    <col min="15624" max="15624" width="11.28515625" style="16" customWidth="1"/>
    <col min="15625" max="15860" width="9.140625" style="16"/>
    <col min="15861" max="15861" width="6.140625" style="16" bestFit="1" customWidth="1"/>
    <col min="15862" max="15862" width="36.140625" style="16" customWidth="1"/>
    <col min="15863" max="15864" width="6.5703125" style="16" customWidth="1"/>
    <col min="15865" max="15865" width="20.85546875" style="16" bestFit="1" customWidth="1"/>
    <col min="15866" max="15867" width="4" style="16" bestFit="1" customWidth="1"/>
    <col min="15868" max="15871" width="8.7109375" style="16" customWidth="1"/>
    <col min="15872" max="15872" width="13" style="16" customWidth="1"/>
    <col min="15873" max="15876" width="13.140625" style="16" customWidth="1"/>
    <col min="15877" max="15877" width="5" style="16" bestFit="1" customWidth="1"/>
    <col min="15878" max="15879" width="9.85546875" style="16" customWidth="1"/>
    <col min="15880" max="15880" width="11.28515625" style="16" customWidth="1"/>
    <col min="15881" max="16116" width="9.140625" style="16"/>
    <col min="16117" max="16117" width="6.140625" style="16" bestFit="1" customWidth="1"/>
    <col min="16118" max="16118" width="36.140625" style="16" customWidth="1"/>
    <col min="16119" max="16120" width="6.5703125" style="16" customWidth="1"/>
    <col min="16121" max="16121" width="20.85546875" style="16" bestFit="1" customWidth="1"/>
    <col min="16122" max="16123" width="4" style="16" bestFit="1" customWidth="1"/>
    <col min="16124" max="16127" width="8.7109375" style="16" customWidth="1"/>
    <col min="16128" max="16128" width="13" style="16" customWidth="1"/>
    <col min="16129" max="16132" width="13.140625" style="16" customWidth="1"/>
    <col min="16133" max="16133" width="5" style="16" bestFit="1" customWidth="1"/>
    <col min="16134" max="16135" width="9.85546875" style="16" customWidth="1"/>
    <col min="16136" max="16136" width="11.28515625" style="16" customWidth="1"/>
    <col min="16137" max="16384" width="9.140625" style="16"/>
  </cols>
  <sheetData>
    <row r="1" spans="1:22" ht="9.75" customHeight="1"/>
    <row r="2" spans="1:22" ht="18.75" customHeight="1">
      <c r="A2" s="4"/>
      <c r="B2" s="4"/>
      <c r="C2" s="4"/>
      <c r="D2" s="4"/>
      <c r="E2" s="4"/>
      <c r="F2" s="4"/>
      <c r="G2" s="4"/>
      <c r="H2" s="15"/>
      <c r="I2" s="208" t="s">
        <v>38</v>
      </c>
      <c r="J2" s="208"/>
      <c r="K2" s="209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1:22" ht="14.25" hidden="1" customHeight="1">
      <c r="A3" s="4"/>
      <c r="B3" s="4"/>
      <c r="C3" s="4"/>
      <c r="D3" s="4"/>
      <c r="E3" s="4"/>
      <c r="F3" s="4"/>
      <c r="G3" s="4"/>
      <c r="H3" s="15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2" ht="38.25" customHeight="1" thickBot="1">
      <c r="A4" s="238" t="s">
        <v>46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</row>
    <row r="5" spans="1:22" s="4" customFormat="1" ht="45" customHeight="1">
      <c r="A5" s="230" t="s">
        <v>0</v>
      </c>
      <c r="B5" s="243" t="s">
        <v>1</v>
      </c>
      <c r="C5" s="241" t="s">
        <v>32</v>
      </c>
      <c r="D5" s="247" t="s">
        <v>34</v>
      </c>
      <c r="E5" s="247" t="s">
        <v>36</v>
      </c>
      <c r="F5" s="221" t="s">
        <v>31</v>
      </c>
      <c r="G5" s="221" t="s">
        <v>2</v>
      </c>
      <c r="H5" s="211" t="s">
        <v>23</v>
      </c>
      <c r="I5" s="211" t="s">
        <v>37</v>
      </c>
      <c r="J5" s="234" t="s">
        <v>77</v>
      </c>
      <c r="K5" s="211" t="s">
        <v>3</v>
      </c>
      <c r="L5" s="218" t="s">
        <v>45</v>
      </c>
      <c r="M5" s="213" t="s">
        <v>35</v>
      </c>
      <c r="N5" s="214"/>
      <c r="O5" s="214"/>
      <c r="P5" s="214"/>
      <c r="Q5" s="214"/>
      <c r="R5" s="215"/>
      <c r="S5" s="211" t="s">
        <v>5</v>
      </c>
      <c r="T5" s="211" t="s">
        <v>6</v>
      </c>
      <c r="U5" s="241" t="s">
        <v>7</v>
      </c>
      <c r="V5" s="232" t="s">
        <v>7</v>
      </c>
    </row>
    <row r="6" spans="1:22" s="4" customFormat="1" ht="15" customHeight="1">
      <c r="A6" s="231"/>
      <c r="B6" s="244"/>
      <c r="C6" s="242"/>
      <c r="D6" s="248"/>
      <c r="E6" s="248"/>
      <c r="F6" s="222"/>
      <c r="G6" s="222"/>
      <c r="H6" s="212"/>
      <c r="I6" s="212"/>
      <c r="J6" s="235"/>
      <c r="K6" s="212"/>
      <c r="L6" s="219"/>
      <c r="M6" s="216" t="s">
        <v>33</v>
      </c>
      <c r="N6" s="240" t="s">
        <v>9</v>
      </c>
      <c r="O6" s="240"/>
      <c r="P6" s="240"/>
      <c r="Q6" s="240"/>
      <c r="R6" s="240"/>
      <c r="S6" s="212"/>
      <c r="T6" s="212"/>
      <c r="U6" s="242"/>
      <c r="V6" s="233"/>
    </row>
    <row r="7" spans="1:22" s="4" customFormat="1" ht="184.5" customHeight="1">
      <c r="A7" s="231"/>
      <c r="B7" s="244"/>
      <c r="C7" s="242"/>
      <c r="D7" s="248"/>
      <c r="E7" s="248"/>
      <c r="F7" s="222"/>
      <c r="G7" s="222"/>
      <c r="H7" s="212"/>
      <c r="I7" s="212"/>
      <c r="J7" s="236"/>
      <c r="K7" s="212"/>
      <c r="L7" s="220"/>
      <c r="M7" s="217"/>
      <c r="N7" s="86" t="s">
        <v>10</v>
      </c>
      <c r="O7" s="86" t="s">
        <v>11</v>
      </c>
      <c r="P7" s="86" t="s">
        <v>12</v>
      </c>
      <c r="Q7" s="86" t="s">
        <v>13</v>
      </c>
      <c r="R7" s="86" t="s">
        <v>14</v>
      </c>
      <c r="S7" s="212"/>
      <c r="T7" s="212"/>
      <c r="U7" s="242"/>
      <c r="V7" s="233"/>
    </row>
    <row r="8" spans="1:22" s="4" customFormat="1" ht="30">
      <c r="A8" s="231"/>
      <c r="B8" s="244"/>
      <c r="C8" s="242"/>
      <c r="D8" s="249"/>
      <c r="E8" s="249"/>
      <c r="F8" s="222"/>
      <c r="G8" s="222"/>
      <c r="H8" s="87" t="s">
        <v>15</v>
      </c>
      <c r="I8" s="87" t="s">
        <v>15</v>
      </c>
      <c r="J8" s="87" t="s">
        <v>21</v>
      </c>
      <c r="K8" s="87" t="s">
        <v>16</v>
      </c>
      <c r="L8" s="14"/>
      <c r="M8" s="87"/>
      <c r="N8" s="87" t="s">
        <v>17</v>
      </c>
      <c r="O8" s="87" t="s">
        <v>17</v>
      </c>
      <c r="P8" s="87" t="s">
        <v>17</v>
      </c>
      <c r="Q8" s="87" t="s">
        <v>17</v>
      </c>
      <c r="R8" s="87"/>
      <c r="S8" s="87" t="s">
        <v>18</v>
      </c>
      <c r="T8" s="87" t="s">
        <v>18</v>
      </c>
      <c r="U8" s="242"/>
      <c r="V8" s="233"/>
    </row>
    <row r="9" spans="1:22" s="4" customFormat="1" ht="15.75" thickBot="1">
      <c r="A9" s="146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4">
        <v>12</v>
      </c>
      <c r="M9" s="53">
        <v>13</v>
      </c>
      <c r="N9" s="53">
        <v>14</v>
      </c>
      <c r="O9" s="53">
        <v>15</v>
      </c>
      <c r="P9" s="53">
        <v>16</v>
      </c>
      <c r="Q9" s="53">
        <v>17</v>
      </c>
      <c r="R9" s="53">
        <v>18</v>
      </c>
      <c r="S9" s="53">
        <v>19</v>
      </c>
      <c r="T9" s="53">
        <v>20</v>
      </c>
      <c r="U9" s="53">
        <v>20</v>
      </c>
      <c r="V9" s="147">
        <v>21</v>
      </c>
    </row>
    <row r="10" spans="1:22" s="3" customFormat="1" ht="25.5" customHeight="1" thickBot="1">
      <c r="A10" s="245" t="s">
        <v>50</v>
      </c>
      <c r="B10" s="246"/>
      <c r="C10" s="28" t="s">
        <v>19</v>
      </c>
      <c r="D10" s="28" t="s">
        <v>19</v>
      </c>
      <c r="E10" s="28" t="s">
        <v>19</v>
      </c>
      <c r="F10" s="28" t="s">
        <v>19</v>
      </c>
      <c r="G10" s="28" t="s">
        <v>19</v>
      </c>
      <c r="H10" s="29">
        <f>H12+H22+H39</f>
        <v>13793.400000000001</v>
      </c>
      <c r="I10" s="29">
        <f>I12+I22+I39</f>
        <v>12534.899999999998</v>
      </c>
      <c r="J10" s="29">
        <f>J12+J22+J39</f>
        <v>6642.3</v>
      </c>
      <c r="K10" s="198">
        <f>K12+K22+K39</f>
        <v>576</v>
      </c>
      <c r="L10" s="57" t="s">
        <v>19</v>
      </c>
      <c r="M10" s="29">
        <f t="shared" ref="M10:R10" si="0">M12+M22+M39</f>
        <v>31376159</v>
      </c>
      <c r="N10" s="29">
        <f t="shared" si="0"/>
        <v>0</v>
      </c>
      <c r="O10" s="29">
        <f t="shared" si="0"/>
        <v>14867065.83</v>
      </c>
      <c r="P10" s="29">
        <f t="shared" si="0"/>
        <v>0</v>
      </c>
      <c r="Q10" s="29">
        <f t="shared" si="0"/>
        <v>16509093.17</v>
      </c>
      <c r="R10" s="29">
        <f t="shared" si="0"/>
        <v>0</v>
      </c>
      <c r="S10" s="29" t="s">
        <v>19</v>
      </c>
      <c r="T10" s="29" t="s">
        <v>19</v>
      </c>
      <c r="U10" s="28" t="s">
        <v>19</v>
      </c>
      <c r="V10" s="107" t="s">
        <v>19</v>
      </c>
    </row>
    <row r="11" spans="1:22" s="3" customFormat="1" ht="15" customHeight="1" thickBot="1">
      <c r="A11" s="223" t="s">
        <v>47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6"/>
    </row>
    <row r="12" spans="1:22" s="3" customFormat="1" ht="30.75" customHeight="1" thickBot="1">
      <c r="A12" s="163" t="s">
        <v>39</v>
      </c>
      <c r="B12" s="164" t="s">
        <v>51</v>
      </c>
      <c r="C12" s="28" t="s">
        <v>19</v>
      </c>
      <c r="D12" s="28" t="s">
        <v>19</v>
      </c>
      <c r="E12" s="28" t="s">
        <v>19</v>
      </c>
      <c r="F12" s="28" t="s">
        <v>19</v>
      </c>
      <c r="G12" s="28" t="s">
        <v>19</v>
      </c>
      <c r="H12" s="29">
        <f>H14+H16+H18+H20</f>
        <v>6323.9</v>
      </c>
      <c r="I12" s="29">
        <f t="shared" ref="I12:K12" si="1">I14+I16+I18+I20</f>
        <v>5723.5999999999995</v>
      </c>
      <c r="J12" s="29">
        <f t="shared" si="1"/>
        <v>2784.7000000000003</v>
      </c>
      <c r="K12" s="198">
        <f t="shared" si="1"/>
        <v>279</v>
      </c>
      <c r="L12" s="106" t="s">
        <v>19</v>
      </c>
      <c r="M12" s="29">
        <f>M14+M16+M20+M18</f>
        <v>12028040</v>
      </c>
      <c r="N12" s="29">
        <v>0</v>
      </c>
      <c r="O12" s="29">
        <f t="shared" ref="O12:Q12" si="2">O14+O16+O20+O18</f>
        <v>3275884.1799999997</v>
      </c>
      <c r="P12" s="29">
        <v>0</v>
      </c>
      <c r="Q12" s="29">
        <f t="shared" si="2"/>
        <v>8752155.8200000003</v>
      </c>
      <c r="R12" s="29">
        <v>0</v>
      </c>
      <c r="S12" s="29" t="s">
        <v>19</v>
      </c>
      <c r="T12" s="29" t="s">
        <v>19</v>
      </c>
      <c r="U12" s="28" t="s">
        <v>19</v>
      </c>
      <c r="V12" s="107" t="s">
        <v>19</v>
      </c>
    </row>
    <row r="13" spans="1:22" s="3" customFormat="1" ht="15.75" thickBot="1">
      <c r="A13" s="131" t="s">
        <v>86</v>
      </c>
      <c r="B13" s="142" t="s">
        <v>48</v>
      </c>
      <c r="C13" s="133" t="s">
        <v>49</v>
      </c>
      <c r="D13" s="134">
        <v>1982</v>
      </c>
      <c r="E13" s="134">
        <v>2019</v>
      </c>
      <c r="F13" s="135" t="s">
        <v>63</v>
      </c>
      <c r="G13" s="133">
        <v>2</v>
      </c>
      <c r="H13" s="136">
        <v>817.7</v>
      </c>
      <c r="I13" s="137">
        <v>737.3</v>
      </c>
      <c r="J13" s="137">
        <v>483.3</v>
      </c>
      <c r="K13" s="138">
        <v>36</v>
      </c>
      <c r="L13" s="143" t="s">
        <v>52</v>
      </c>
      <c r="M13" s="136">
        <v>3969613</v>
      </c>
      <c r="N13" s="136">
        <v>0</v>
      </c>
      <c r="O13" s="136">
        <f>M13-Q13</f>
        <v>1081139.77</v>
      </c>
      <c r="P13" s="136">
        <v>0</v>
      </c>
      <c r="Q13" s="136">
        <v>2888473.23</v>
      </c>
      <c r="R13" s="136">
        <v>0</v>
      </c>
      <c r="S13" s="136">
        <f>M13/H13</f>
        <v>4854.6080469609878</v>
      </c>
      <c r="T13" s="136">
        <v>5329.74</v>
      </c>
      <c r="U13" s="140">
        <v>44196</v>
      </c>
      <c r="V13" s="148">
        <v>44196</v>
      </c>
    </row>
    <row r="14" spans="1:22" s="3" customFormat="1" ht="16.5" customHeight="1" thickBot="1">
      <c r="A14" s="144"/>
      <c r="B14" s="126" t="s">
        <v>44</v>
      </c>
      <c r="C14" s="127" t="s">
        <v>19</v>
      </c>
      <c r="D14" s="127" t="s">
        <v>19</v>
      </c>
      <c r="E14" s="127" t="s">
        <v>19</v>
      </c>
      <c r="F14" s="127" t="s">
        <v>19</v>
      </c>
      <c r="G14" s="127" t="s">
        <v>19</v>
      </c>
      <c r="H14" s="128">
        <f>H13</f>
        <v>817.7</v>
      </c>
      <c r="I14" s="145">
        <f>I13</f>
        <v>737.3</v>
      </c>
      <c r="J14" s="145">
        <f>J13</f>
        <v>483.3</v>
      </c>
      <c r="K14" s="199">
        <f>K13</f>
        <v>36</v>
      </c>
      <c r="L14" s="129" t="s">
        <v>19</v>
      </c>
      <c r="M14" s="128">
        <f>M13</f>
        <v>3969613</v>
      </c>
      <c r="N14" s="128">
        <f t="shared" ref="N14:R14" si="3">N13</f>
        <v>0</v>
      </c>
      <c r="O14" s="128">
        <f t="shared" si="3"/>
        <v>1081139.77</v>
      </c>
      <c r="P14" s="128">
        <f t="shared" si="3"/>
        <v>0</v>
      </c>
      <c r="Q14" s="128">
        <f t="shared" si="3"/>
        <v>2888473.23</v>
      </c>
      <c r="R14" s="128">
        <f t="shared" si="3"/>
        <v>0</v>
      </c>
      <c r="S14" s="128" t="s">
        <v>19</v>
      </c>
      <c r="T14" s="128" t="s">
        <v>19</v>
      </c>
      <c r="U14" s="141">
        <v>44196</v>
      </c>
      <c r="V14" s="130" t="s">
        <v>19</v>
      </c>
    </row>
    <row r="15" spans="1:22" s="3" customFormat="1" ht="26.25" thickBot="1">
      <c r="A15" s="131" t="s">
        <v>87</v>
      </c>
      <c r="B15" s="132" t="s">
        <v>54</v>
      </c>
      <c r="C15" s="133" t="s">
        <v>49</v>
      </c>
      <c r="D15" s="134">
        <v>1971</v>
      </c>
      <c r="E15" s="134">
        <v>2016</v>
      </c>
      <c r="F15" s="135" t="s">
        <v>62</v>
      </c>
      <c r="G15" s="133">
        <v>3</v>
      </c>
      <c r="H15" s="136">
        <v>1808.9</v>
      </c>
      <c r="I15" s="137">
        <v>1628.1</v>
      </c>
      <c r="J15" s="137">
        <v>763.6</v>
      </c>
      <c r="K15" s="138">
        <v>79</v>
      </c>
      <c r="L15" s="139" t="s">
        <v>73</v>
      </c>
      <c r="M15" s="136">
        <v>1906631</v>
      </c>
      <c r="N15" s="136">
        <v>0</v>
      </c>
      <c r="O15" s="136">
        <f>M15-Q15</f>
        <v>519278.48</v>
      </c>
      <c r="P15" s="136">
        <v>0</v>
      </c>
      <c r="Q15" s="136">
        <v>1387352.52</v>
      </c>
      <c r="R15" s="136">
        <v>0</v>
      </c>
      <c r="S15" s="136">
        <f>M15/H15</f>
        <v>1054.0278622367184</v>
      </c>
      <c r="T15" s="136">
        <v>1853.15</v>
      </c>
      <c r="U15" s="140">
        <v>44196</v>
      </c>
      <c r="V15" s="148">
        <v>44196</v>
      </c>
    </row>
    <row r="16" spans="1:22" s="3" customFormat="1" ht="15.75" thickBot="1">
      <c r="A16" s="125"/>
      <c r="B16" s="126" t="s">
        <v>44</v>
      </c>
      <c r="C16" s="127" t="s">
        <v>19</v>
      </c>
      <c r="D16" s="127" t="s">
        <v>19</v>
      </c>
      <c r="E16" s="127" t="s">
        <v>19</v>
      </c>
      <c r="F16" s="127" t="s">
        <v>19</v>
      </c>
      <c r="G16" s="127" t="s">
        <v>19</v>
      </c>
      <c r="H16" s="128">
        <f>H15</f>
        <v>1808.9</v>
      </c>
      <c r="I16" s="128">
        <f>I15</f>
        <v>1628.1</v>
      </c>
      <c r="J16" s="128">
        <f>J15</f>
        <v>763.6</v>
      </c>
      <c r="K16" s="199">
        <f>K15</f>
        <v>79</v>
      </c>
      <c r="L16" s="129" t="s">
        <v>19</v>
      </c>
      <c r="M16" s="128">
        <f>M15</f>
        <v>1906631</v>
      </c>
      <c r="N16" s="128">
        <f t="shared" ref="N16:R16" si="4">N15</f>
        <v>0</v>
      </c>
      <c r="O16" s="128">
        <f t="shared" si="4"/>
        <v>519278.48</v>
      </c>
      <c r="P16" s="128">
        <f t="shared" si="4"/>
        <v>0</v>
      </c>
      <c r="Q16" s="128">
        <f t="shared" si="4"/>
        <v>1387352.52</v>
      </c>
      <c r="R16" s="128">
        <f t="shared" si="4"/>
        <v>0</v>
      </c>
      <c r="S16" s="128" t="s">
        <v>19</v>
      </c>
      <c r="T16" s="128" t="s">
        <v>19</v>
      </c>
      <c r="U16" s="141">
        <v>44196</v>
      </c>
      <c r="V16" s="130" t="s">
        <v>19</v>
      </c>
    </row>
    <row r="17" spans="1:22" s="3" customFormat="1" ht="15.75" thickBot="1">
      <c r="A17" s="131" t="s">
        <v>88</v>
      </c>
      <c r="B17" s="132" t="s">
        <v>67</v>
      </c>
      <c r="C17" s="133" t="s">
        <v>49</v>
      </c>
      <c r="D17" s="134">
        <v>1976</v>
      </c>
      <c r="E17" s="134">
        <v>2007</v>
      </c>
      <c r="F17" s="135" t="s">
        <v>62</v>
      </c>
      <c r="G17" s="133">
        <v>3</v>
      </c>
      <c r="H17" s="136">
        <v>1865.7</v>
      </c>
      <c r="I17" s="136">
        <v>1700.1</v>
      </c>
      <c r="J17" s="136">
        <v>764.2</v>
      </c>
      <c r="K17" s="138">
        <v>83</v>
      </c>
      <c r="L17" s="143" t="s">
        <v>58</v>
      </c>
      <c r="M17" s="136">
        <v>5157497</v>
      </c>
      <c r="N17" s="136">
        <v>0</v>
      </c>
      <c r="O17" s="136">
        <f>M17-Q17</f>
        <v>1404664.67</v>
      </c>
      <c r="P17" s="136">
        <v>0</v>
      </c>
      <c r="Q17" s="136">
        <v>3752832.33</v>
      </c>
      <c r="R17" s="136">
        <v>0</v>
      </c>
      <c r="S17" s="136">
        <f>M17/J17</f>
        <v>6748.8838000523419</v>
      </c>
      <c r="T17" s="136">
        <v>7309.89</v>
      </c>
      <c r="U17" s="140"/>
      <c r="V17" s="148">
        <v>44196</v>
      </c>
    </row>
    <row r="18" spans="1:22" s="3" customFormat="1" ht="15.75" thickBot="1">
      <c r="A18" s="125"/>
      <c r="B18" s="126" t="s">
        <v>44</v>
      </c>
      <c r="C18" s="127" t="s">
        <v>19</v>
      </c>
      <c r="D18" s="127" t="s">
        <v>19</v>
      </c>
      <c r="E18" s="127" t="s">
        <v>19</v>
      </c>
      <c r="F18" s="127" t="s">
        <v>19</v>
      </c>
      <c r="G18" s="127" t="s">
        <v>19</v>
      </c>
      <c r="H18" s="128">
        <f>H17</f>
        <v>1865.7</v>
      </c>
      <c r="I18" s="128">
        <f>I17</f>
        <v>1700.1</v>
      </c>
      <c r="J18" s="128">
        <f>J17</f>
        <v>764.2</v>
      </c>
      <c r="K18" s="199">
        <f>K17</f>
        <v>83</v>
      </c>
      <c r="L18" s="129" t="s">
        <v>19</v>
      </c>
      <c r="M18" s="128">
        <f>M17</f>
        <v>5157497</v>
      </c>
      <c r="N18" s="128">
        <f t="shared" ref="N18:Q18" si="5">N17</f>
        <v>0</v>
      </c>
      <c r="O18" s="128">
        <f t="shared" si="5"/>
        <v>1404664.67</v>
      </c>
      <c r="P18" s="128">
        <f t="shared" si="5"/>
        <v>0</v>
      </c>
      <c r="Q18" s="128">
        <f t="shared" si="5"/>
        <v>3752832.33</v>
      </c>
      <c r="R18" s="128">
        <f ca="1">SUM(R13:R24)</f>
        <v>0</v>
      </c>
      <c r="S18" s="128" t="s">
        <v>19</v>
      </c>
      <c r="T18" s="128" t="s">
        <v>19</v>
      </c>
      <c r="U18" s="127" t="s">
        <v>19</v>
      </c>
      <c r="V18" s="130" t="s">
        <v>19</v>
      </c>
    </row>
    <row r="19" spans="1:22" s="3" customFormat="1" ht="27.75" customHeight="1" thickBot="1">
      <c r="A19" s="131" t="s">
        <v>98</v>
      </c>
      <c r="B19" s="132" t="s">
        <v>64</v>
      </c>
      <c r="C19" s="133" t="s">
        <v>49</v>
      </c>
      <c r="D19" s="133">
        <v>1973</v>
      </c>
      <c r="E19" s="133">
        <v>2008</v>
      </c>
      <c r="F19" s="133" t="s">
        <v>62</v>
      </c>
      <c r="G19" s="133">
        <v>3</v>
      </c>
      <c r="H19" s="136">
        <v>1831.6</v>
      </c>
      <c r="I19" s="136">
        <v>1658.1</v>
      </c>
      <c r="J19" s="136">
        <v>773.6</v>
      </c>
      <c r="K19" s="138">
        <v>81</v>
      </c>
      <c r="L19" s="165" t="s">
        <v>97</v>
      </c>
      <c r="M19" s="136">
        <v>994299</v>
      </c>
      <c r="N19" s="136">
        <v>0</v>
      </c>
      <c r="O19" s="136">
        <f>M19-Q19</f>
        <v>270801.26</v>
      </c>
      <c r="P19" s="136">
        <v>0</v>
      </c>
      <c r="Q19" s="136">
        <v>723497.74</v>
      </c>
      <c r="R19" s="136">
        <v>0</v>
      </c>
      <c r="S19" s="136">
        <f>M19/H19</f>
        <v>542.85815680279541</v>
      </c>
      <c r="T19" s="136">
        <v>623.33000000000004</v>
      </c>
      <c r="U19" s="140"/>
      <c r="V19" s="148">
        <v>44196</v>
      </c>
    </row>
    <row r="20" spans="1:22" s="3" customFormat="1" ht="15.75" thickBot="1">
      <c r="A20" s="125"/>
      <c r="B20" s="126" t="s">
        <v>44</v>
      </c>
      <c r="C20" s="127" t="s">
        <v>19</v>
      </c>
      <c r="D20" s="127" t="s">
        <v>19</v>
      </c>
      <c r="E20" s="127" t="s">
        <v>19</v>
      </c>
      <c r="F20" s="127" t="s">
        <v>19</v>
      </c>
      <c r="G20" s="127" t="s">
        <v>19</v>
      </c>
      <c r="H20" s="128">
        <f>H19</f>
        <v>1831.6</v>
      </c>
      <c r="I20" s="128">
        <f>I19</f>
        <v>1658.1</v>
      </c>
      <c r="J20" s="128">
        <f>J19</f>
        <v>773.6</v>
      </c>
      <c r="K20" s="199">
        <f>K19</f>
        <v>81</v>
      </c>
      <c r="L20" s="129" t="s">
        <v>19</v>
      </c>
      <c r="M20" s="128">
        <f>M19</f>
        <v>994299</v>
      </c>
      <c r="N20" s="128">
        <f t="shared" ref="N20:Q20" si="6">N19</f>
        <v>0</v>
      </c>
      <c r="O20" s="128">
        <f t="shared" si="6"/>
        <v>270801.26</v>
      </c>
      <c r="P20" s="128">
        <f t="shared" si="6"/>
        <v>0</v>
      </c>
      <c r="Q20" s="128">
        <f t="shared" si="6"/>
        <v>723497.74</v>
      </c>
      <c r="R20" s="128">
        <f ca="1">SUM(R15:R26)</f>
        <v>0</v>
      </c>
      <c r="S20" s="128" t="s">
        <v>19</v>
      </c>
      <c r="T20" s="128" t="s">
        <v>19</v>
      </c>
      <c r="U20" s="127" t="s">
        <v>19</v>
      </c>
      <c r="V20" s="130" t="s">
        <v>19</v>
      </c>
    </row>
    <row r="21" spans="1:22" s="3" customFormat="1" ht="15.75" thickBot="1">
      <c r="A21" s="227" t="s">
        <v>55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9"/>
    </row>
    <row r="22" spans="1:22" s="3" customFormat="1" ht="28.5" customHeight="1" thickBot="1">
      <c r="A22" s="166" t="s">
        <v>40</v>
      </c>
      <c r="B22" s="167" t="s">
        <v>56</v>
      </c>
      <c r="C22" s="168" t="s">
        <v>19</v>
      </c>
      <c r="D22" s="168" t="s">
        <v>19</v>
      </c>
      <c r="E22" s="168" t="s">
        <v>19</v>
      </c>
      <c r="F22" s="168" t="s">
        <v>19</v>
      </c>
      <c r="G22" s="168" t="s">
        <v>19</v>
      </c>
      <c r="H22" s="149">
        <f>H26+H31+H34+H37</f>
        <v>4058.8</v>
      </c>
      <c r="I22" s="149">
        <f t="shared" ref="I22:K22" si="7">I26+I31+I34+I37</f>
        <v>3721.5</v>
      </c>
      <c r="J22" s="149">
        <f t="shared" si="7"/>
        <v>2115.4</v>
      </c>
      <c r="K22" s="189">
        <f t="shared" si="7"/>
        <v>146</v>
      </c>
      <c r="L22" s="169" t="s">
        <v>19</v>
      </c>
      <c r="M22" s="149">
        <f>M26+M31+M34+M37</f>
        <v>9681655</v>
      </c>
      <c r="N22" s="149">
        <f t="shared" ref="N22:Q22" si="8">N26+N31+N34+N37</f>
        <v>0</v>
      </c>
      <c r="O22" s="149">
        <f t="shared" si="8"/>
        <v>5811015.8100000005</v>
      </c>
      <c r="P22" s="149">
        <f t="shared" si="8"/>
        <v>0</v>
      </c>
      <c r="Q22" s="149">
        <f t="shared" si="8"/>
        <v>3870639.19</v>
      </c>
      <c r="R22" s="149">
        <v>0</v>
      </c>
      <c r="S22" s="149" t="s">
        <v>19</v>
      </c>
      <c r="T22" s="149" t="s">
        <v>19</v>
      </c>
      <c r="U22" s="168" t="s">
        <v>19</v>
      </c>
      <c r="V22" s="170" t="s">
        <v>19</v>
      </c>
    </row>
    <row r="23" spans="1:22" s="3" customFormat="1" ht="22.5" customHeight="1" thickBot="1">
      <c r="A23" s="108" t="s">
        <v>89</v>
      </c>
      <c r="B23" s="90" t="s">
        <v>57</v>
      </c>
      <c r="C23" s="66" t="s">
        <v>49</v>
      </c>
      <c r="D23" s="91">
        <v>1977</v>
      </c>
      <c r="E23" s="91"/>
      <c r="F23" s="92" t="s">
        <v>60</v>
      </c>
      <c r="G23" s="66">
        <v>3</v>
      </c>
      <c r="H23" s="93">
        <v>1794.4</v>
      </c>
      <c r="I23" s="93">
        <v>1669.8</v>
      </c>
      <c r="J23" s="93">
        <v>765.6</v>
      </c>
      <c r="K23" s="94">
        <v>46</v>
      </c>
      <c r="L23" s="109" t="s">
        <v>58</v>
      </c>
      <c r="M23" s="93">
        <v>4105641</v>
      </c>
      <c r="N23" s="93">
        <v>0</v>
      </c>
      <c r="O23" s="93">
        <f>M23-Q23</f>
        <v>2464242.41</v>
      </c>
      <c r="P23" s="93">
        <v>0</v>
      </c>
      <c r="Q23" s="93">
        <v>1641398.59</v>
      </c>
      <c r="R23" s="93">
        <v>0</v>
      </c>
      <c r="S23" s="136">
        <f>M23/J23</f>
        <v>5362.6449843260189</v>
      </c>
      <c r="T23" s="22">
        <v>7331.03</v>
      </c>
      <c r="U23" s="55">
        <v>44561</v>
      </c>
      <c r="V23" s="171">
        <v>44561</v>
      </c>
    </row>
    <row r="24" spans="1:22" s="3" customFormat="1" ht="41.25" customHeight="1">
      <c r="A24" s="172"/>
      <c r="B24" s="96" t="s">
        <v>57</v>
      </c>
      <c r="C24" s="97" t="s">
        <v>49</v>
      </c>
      <c r="D24" s="88">
        <v>1977</v>
      </c>
      <c r="E24" s="88"/>
      <c r="F24" s="98" t="s">
        <v>60</v>
      </c>
      <c r="G24" s="97">
        <v>3</v>
      </c>
      <c r="H24" s="2">
        <v>1794.4</v>
      </c>
      <c r="I24" s="2">
        <v>1669.8</v>
      </c>
      <c r="J24" s="2">
        <v>765.6</v>
      </c>
      <c r="K24" s="87">
        <v>46</v>
      </c>
      <c r="L24" s="62" t="s">
        <v>82</v>
      </c>
      <c r="M24" s="2">
        <v>120153</v>
      </c>
      <c r="N24" s="2">
        <v>0</v>
      </c>
      <c r="O24" s="2">
        <f t="shared" ref="O24:O25" si="9">M24-Q24</f>
        <v>72116.899999999994</v>
      </c>
      <c r="P24" s="2">
        <v>0</v>
      </c>
      <c r="Q24" s="2">
        <v>48036.1</v>
      </c>
      <c r="R24" s="2">
        <v>0</v>
      </c>
      <c r="S24" s="2">
        <f t="shared" ref="S24:S25" si="10">M24/H24</f>
        <v>66.95998662505572</v>
      </c>
      <c r="T24" s="2">
        <v>66.959999999999994</v>
      </c>
      <c r="U24" s="55">
        <v>44196</v>
      </c>
      <c r="V24" s="58">
        <v>44561</v>
      </c>
    </row>
    <row r="25" spans="1:22" s="3" customFormat="1" ht="28.5" customHeight="1" thickBot="1">
      <c r="A25" s="173"/>
      <c r="B25" s="115" t="s">
        <v>57</v>
      </c>
      <c r="C25" s="116" t="s">
        <v>49</v>
      </c>
      <c r="D25" s="174">
        <v>1977</v>
      </c>
      <c r="E25" s="174"/>
      <c r="F25" s="117" t="s">
        <v>60</v>
      </c>
      <c r="G25" s="116">
        <v>3</v>
      </c>
      <c r="H25" s="118">
        <v>1794.4</v>
      </c>
      <c r="I25" s="118">
        <v>1669.8</v>
      </c>
      <c r="J25" s="118">
        <v>765.6</v>
      </c>
      <c r="K25" s="119">
        <v>46</v>
      </c>
      <c r="L25" s="124" t="s">
        <v>83</v>
      </c>
      <c r="M25" s="118">
        <v>91245</v>
      </c>
      <c r="N25" s="118">
        <v>0</v>
      </c>
      <c r="O25" s="118">
        <f t="shared" si="9"/>
        <v>54766.06</v>
      </c>
      <c r="P25" s="118">
        <v>0</v>
      </c>
      <c r="Q25" s="118">
        <v>36478.94</v>
      </c>
      <c r="R25" s="118">
        <v>0</v>
      </c>
      <c r="S25" s="118">
        <f t="shared" si="10"/>
        <v>50.849866250557284</v>
      </c>
      <c r="T25" s="102">
        <v>50.85</v>
      </c>
      <c r="U25" s="60">
        <v>44196</v>
      </c>
      <c r="V25" s="123">
        <v>44561</v>
      </c>
    </row>
    <row r="26" spans="1:22" s="3" customFormat="1" ht="15.75" thickBot="1">
      <c r="A26" s="113"/>
      <c r="B26" s="105" t="s">
        <v>44</v>
      </c>
      <c r="C26" s="28" t="s">
        <v>19</v>
      </c>
      <c r="D26" s="28" t="s">
        <v>19</v>
      </c>
      <c r="E26" s="28" t="s">
        <v>19</v>
      </c>
      <c r="F26" s="28" t="s">
        <v>19</v>
      </c>
      <c r="G26" s="28" t="s">
        <v>19</v>
      </c>
      <c r="H26" s="114">
        <f>H23</f>
        <v>1794.4</v>
      </c>
      <c r="I26" s="114">
        <f>I23</f>
        <v>1669.8</v>
      </c>
      <c r="J26" s="114">
        <f>J23</f>
        <v>765.6</v>
      </c>
      <c r="K26" s="200">
        <f>K23</f>
        <v>46</v>
      </c>
      <c r="L26" s="106" t="s">
        <v>19</v>
      </c>
      <c r="M26" s="29">
        <f>M23+M24+M25</f>
        <v>4317039</v>
      </c>
      <c r="N26" s="29">
        <f t="shared" ref="N26:Q26" si="11">N23+N24+N25</f>
        <v>0</v>
      </c>
      <c r="O26" s="29">
        <f t="shared" si="11"/>
        <v>2591125.37</v>
      </c>
      <c r="P26" s="29">
        <f t="shared" si="11"/>
        <v>0</v>
      </c>
      <c r="Q26" s="29">
        <f t="shared" si="11"/>
        <v>1725913.6300000001</v>
      </c>
      <c r="R26" s="29">
        <f t="shared" ref="R26" si="12">R23+R24+R25</f>
        <v>0</v>
      </c>
      <c r="S26" s="29" t="s">
        <v>19</v>
      </c>
      <c r="T26" s="29" t="s">
        <v>19</v>
      </c>
      <c r="U26" s="110"/>
      <c r="V26" s="107" t="s">
        <v>19</v>
      </c>
    </row>
    <row r="27" spans="1:22" s="3" customFormat="1">
      <c r="A27" s="78" t="s">
        <v>90</v>
      </c>
      <c r="B27" s="79" t="s">
        <v>68</v>
      </c>
      <c r="C27" s="80" t="s">
        <v>49</v>
      </c>
      <c r="D27" s="175">
        <v>1971</v>
      </c>
      <c r="E27" s="175">
        <v>2015</v>
      </c>
      <c r="F27" s="81" t="s">
        <v>61</v>
      </c>
      <c r="G27" s="80">
        <v>2</v>
      </c>
      <c r="H27" s="82">
        <v>708.9</v>
      </c>
      <c r="I27" s="82">
        <v>636.79999999999995</v>
      </c>
      <c r="J27" s="80">
        <v>430.9</v>
      </c>
      <c r="K27" s="83">
        <v>31</v>
      </c>
      <c r="L27" s="176" t="s">
        <v>71</v>
      </c>
      <c r="M27" s="82">
        <v>423378</v>
      </c>
      <c r="N27" s="82">
        <v>0</v>
      </c>
      <c r="O27" s="82">
        <f>M27-Q27</f>
        <v>254115.26</v>
      </c>
      <c r="P27" s="82">
        <v>0</v>
      </c>
      <c r="Q27" s="82">
        <v>169262.74</v>
      </c>
      <c r="R27" s="82">
        <v>0</v>
      </c>
      <c r="S27" s="82">
        <f t="shared" ref="S27:S30" si="13">M27/H27</f>
        <v>597.23233178163355</v>
      </c>
      <c r="T27" s="177">
        <v>552.63</v>
      </c>
      <c r="U27" s="178" t="s">
        <v>19</v>
      </c>
      <c r="V27" s="179">
        <v>44561</v>
      </c>
    </row>
    <row r="28" spans="1:22" s="3" customFormat="1" ht="26.25">
      <c r="A28" s="172"/>
      <c r="B28" s="96" t="s">
        <v>68</v>
      </c>
      <c r="C28" s="97" t="s">
        <v>49</v>
      </c>
      <c r="D28" s="88">
        <v>1971</v>
      </c>
      <c r="E28" s="88">
        <v>2015</v>
      </c>
      <c r="F28" s="98" t="s">
        <v>61</v>
      </c>
      <c r="G28" s="97">
        <v>2</v>
      </c>
      <c r="H28" s="2">
        <v>708.9</v>
      </c>
      <c r="I28" s="2">
        <v>636.79999999999995</v>
      </c>
      <c r="J28" s="97">
        <v>430.9</v>
      </c>
      <c r="K28" s="87">
        <v>31</v>
      </c>
      <c r="L28" s="72" t="s">
        <v>72</v>
      </c>
      <c r="M28" s="2">
        <v>361238</v>
      </c>
      <c r="N28" s="2">
        <v>0</v>
      </c>
      <c r="O28" s="82">
        <f t="shared" ref="O28:O30" si="14">M28-Q28</f>
        <v>216818.27</v>
      </c>
      <c r="P28" s="2">
        <v>0</v>
      </c>
      <c r="Q28" s="2">
        <v>144419.73000000001</v>
      </c>
      <c r="R28" s="2">
        <v>0</v>
      </c>
      <c r="S28" s="2">
        <f t="shared" si="13"/>
        <v>509.57539850472563</v>
      </c>
      <c r="T28" s="2">
        <v>581.82000000000005</v>
      </c>
      <c r="U28" s="180"/>
      <c r="V28" s="181">
        <v>44561</v>
      </c>
    </row>
    <row r="29" spans="1:22" s="4" customFormat="1" ht="28.5" customHeight="1">
      <c r="A29" s="172"/>
      <c r="B29" s="96" t="s">
        <v>68</v>
      </c>
      <c r="C29" s="97" t="s">
        <v>49</v>
      </c>
      <c r="D29" s="88">
        <v>1971</v>
      </c>
      <c r="E29" s="88">
        <v>2015</v>
      </c>
      <c r="F29" s="98" t="s">
        <v>61</v>
      </c>
      <c r="G29" s="97">
        <v>2</v>
      </c>
      <c r="H29" s="2">
        <v>708.9</v>
      </c>
      <c r="I29" s="2">
        <v>636.79999999999995</v>
      </c>
      <c r="J29" s="97">
        <v>430.9</v>
      </c>
      <c r="K29" s="87">
        <v>31</v>
      </c>
      <c r="L29" s="62" t="s">
        <v>73</v>
      </c>
      <c r="M29" s="2">
        <v>1019116</v>
      </c>
      <c r="N29" s="2">
        <v>0</v>
      </c>
      <c r="O29" s="82">
        <f t="shared" si="14"/>
        <v>611682.53</v>
      </c>
      <c r="P29" s="2">
        <v>0</v>
      </c>
      <c r="Q29" s="82">
        <v>407433.47</v>
      </c>
      <c r="R29" s="82">
        <v>0</v>
      </c>
      <c r="S29" s="2">
        <f t="shared" si="13"/>
        <v>1437.6019184652278</v>
      </c>
      <c r="T29" s="73">
        <v>3255.29</v>
      </c>
      <c r="U29" s="182" t="s">
        <v>19</v>
      </c>
      <c r="V29" s="58">
        <v>44561</v>
      </c>
    </row>
    <row r="30" spans="1:22" ht="27" customHeight="1" thickBot="1">
      <c r="A30" s="59"/>
      <c r="B30" s="99" t="s">
        <v>68</v>
      </c>
      <c r="C30" s="52" t="s">
        <v>49</v>
      </c>
      <c r="D30" s="100">
        <v>1971</v>
      </c>
      <c r="E30" s="100">
        <v>2015</v>
      </c>
      <c r="F30" s="101" t="s">
        <v>61</v>
      </c>
      <c r="G30" s="52">
        <v>2</v>
      </c>
      <c r="H30" s="102">
        <v>708.9</v>
      </c>
      <c r="I30" s="102">
        <v>636.79999999999995</v>
      </c>
      <c r="J30" s="52">
        <v>430.9</v>
      </c>
      <c r="K30" s="103">
        <v>31</v>
      </c>
      <c r="L30" s="121" t="s">
        <v>75</v>
      </c>
      <c r="M30" s="102">
        <v>580579</v>
      </c>
      <c r="N30" s="122">
        <v>0</v>
      </c>
      <c r="O30" s="82">
        <f t="shared" si="14"/>
        <v>348468.7</v>
      </c>
      <c r="P30" s="122">
        <v>0</v>
      </c>
      <c r="Q30" s="122">
        <v>232110.3</v>
      </c>
      <c r="R30" s="122">
        <v>0</v>
      </c>
      <c r="S30" s="102">
        <f t="shared" si="13"/>
        <v>818.98575257441109</v>
      </c>
      <c r="T30" s="122">
        <v>847.7</v>
      </c>
      <c r="U30" s="60">
        <v>44196</v>
      </c>
      <c r="V30" s="123">
        <v>44561</v>
      </c>
    </row>
    <row r="31" spans="1:22" ht="15.75" thickBot="1">
      <c r="A31" s="113"/>
      <c r="B31" s="105" t="s">
        <v>44</v>
      </c>
      <c r="C31" s="28" t="s">
        <v>19</v>
      </c>
      <c r="D31" s="28" t="s">
        <v>19</v>
      </c>
      <c r="E31" s="28" t="s">
        <v>19</v>
      </c>
      <c r="F31" s="28" t="s">
        <v>19</v>
      </c>
      <c r="G31" s="28" t="s">
        <v>19</v>
      </c>
      <c r="H31" s="183">
        <f>H28</f>
        <v>708.9</v>
      </c>
      <c r="I31" s="183">
        <f>I28</f>
        <v>636.79999999999995</v>
      </c>
      <c r="J31" s="183">
        <f>J28</f>
        <v>430.9</v>
      </c>
      <c r="K31" s="201">
        <f>K28</f>
        <v>31</v>
      </c>
      <c r="L31" s="106" t="s">
        <v>19</v>
      </c>
      <c r="M31" s="29">
        <f>M27+M28+M29+M30</f>
        <v>2384311</v>
      </c>
      <c r="N31" s="29">
        <f t="shared" ref="N31:Q31" si="15">N27+N28+N29+N30</f>
        <v>0</v>
      </c>
      <c r="O31" s="29">
        <f t="shared" si="15"/>
        <v>1431084.76</v>
      </c>
      <c r="P31" s="29">
        <f t="shared" si="15"/>
        <v>0</v>
      </c>
      <c r="Q31" s="29">
        <f t="shared" si="15"/>
        <v>953226.23999999999</v>
      </c>
      <c r="R31" s="29">
        <f t="shared" ref="R31" si="16">R27+R28+R29+R30</f>
        <v>0</v>
      </c>
      <c r="S31" s="29" t="s">
        <v>19</v>
      </c>
      <c r="T31" s="29" t="s">
        <v>19</v>
      </c>
      <c r="U31" s="110"/>
      <c r="V31" s="107" t="s">
        <v>19</v>
      </c>
    </row>
    <row r="32" spans="1:22" ht="18" customHeight="1">
      <c r="A32" s="21" t="s">
        <v>91</v>
      </c>
      <c r="B32" s="184" t="s">
        <v>59</v>
      </c>
      <c r="C32" s="66" t="s">
        <v>49</v>
      </c>
      <c r="D32" s="91">
        <v>1972</v>
      </c>
      <c r="E32" s="91"/>
      <c r="F32" s="92" t="s">
        <v>61</v>
      </c>
      <c r="G32" s="66">
        <v>2</v>
      </c>
      <c r="H32" s="93">
        <v>799</v>
      </c>
      <c r="I32" s="93">
        <v>725.4</v>
      </c>
      <c r="J32" s="93">
        <v>429.5</v>
      </c>
      <c r="K32" s="94">
        <v>35</v>
      </c>
      <c r="L32" s="109" t="s">
        <v>58</v>
      </c>
      <c r="M32" s="93">
        <v>2782838</v>
      </c>
      <c r="N32" s="93">
        <v>0</v>
      </c>
      <c r="O32" s="93">
        <f>M32-Q32</f>
        <v>1670284.23</v>
      </c>
      <c r="P32" s="93">
        <v>0</v>
      </c>
      <c r="Q32" s="93">
        <v>1112553.77</v>
      </c>
      <c r="R32" s="93">
        <v>0</v>
      </c>
      <c r="S32" s="136">
        <f>M32/J32</f>
        <v>6479.2502910360881</v>
      </c>
      <c r="T32" s="93">
        <v>8323.16</v>
      </c>
      <c r="U32" s="168" t="s">
        <v>19</v>
      </c>
      <c r="V32" s="171">
        <v>44561</v>
      </c>
    </row>
    <row r="33" spans="1:22" ht="28.5" customHeight="1" thickBot="1">
      <c r="A33" s="185"/>
      <c r="B33" s="99" t="s">
        <v>59</v>
      </c>
      <c r="C33" s="52" t="s">
        <v>49</v>
      </c>
      <c r="D33" s="100">
        <v>1972</v>
      </c>
      <c r="E33" s="100"/>
      <c r="F33" s="101" t="s">
        <v>61</v>
      </c>
      <c r="G33" s="52">
        <v>2</v>
      </c>
      <c r="H33" s="102">
        <v>799</v>
      </c>
      <c r="I33" s="102">
        <v>725.4</v>
      </c>
      <c r="J33" s="102">
        <v>429.5</v>
      </c>
      <c r="K33" s="103">
        <v>35</v>
      </c>
      <c r="L33" s="120" t="s">
        <v>84</v>
      </c>
      <c r="M33" s="102">
        <v>65526</v>
      </c>
      <c r="N33" s="102">
        <v>0</v>
      </c>
      <c r="O33" s="102">
        <f>M33-Q33</f>
        <v>39329.29</v>
      </c>
      <c r="P33" s="102">
        <v>0</v>
      </c>
      <c r="Q33" s="102">
        <v>26196.71</v>
      </c>
      <c r="R33" s="102">
        <v>0</v>
      </c>
      <c r="S33" s="102">
        <f>M33/H33</f>
        <v>82.010012515644561</v>
      </c>
      <c r="T33" s="102">
        <v>82.01</v>
      </c>
      <c r="U33" s="60">
        <v>44561</v>
      </c>
      <c r="V33" s="123">
        <v>44561</v>
      </c>
    </row>
    <row r="34" spans="1:22" ht="15.75" thickBot="1">
      <c r="A34" s="104"/>
      <c r="B34" s="186" t="s">
        <v>44</v>
      </c>
      <c r="C34" s="28" t="s">
        <v>19</v>
      </c>
      <c r="D34" s="28" t="s">
        <v>19</v>
      </c>
      <c r="E34" s="28" t="s">
        <v>19</v>
      </c>
      <c r="F34" s="28" t="s">
        <v>19</v>
      </c>
      <c r="G34" s="28" t="s">
        <v>19</v>
      </c>
      <c r="H34" s="29">
        <f>H32</f>
        <v>799</v>
      </c>
      <c r="I34" s="29">
        <f>I32</f>
        <v>725.4</v>
      </c>
      <c r="J34" s="29">
        <f>J32</f>
        <v>429.5</v>
      </c>
      <c r="K34" s="198">
        <f>K32</f>
        <v>35</v>
      </c>
      <c r="L34" s="106" t="s">
        <v>19</v>
      </c>
      <c r="M34" s="29">
        <f>M32+M33</f>
        <v>2848364</v>
      </c>
      <c r="N34" s="29">
        <f t="shared" ref="N34:Q34" si="17">N32+N33</f>
        <v>0</v>
      </c>
      <c r="O34" s="29">
        <f t="shared" si="17"/>
        <v>1709613.52</v>
      </c>
      <c r="P34" s="29">
        <f t="shared" si="17"/>
        <v>0</v>
      </c>
      <c r="Q34" s="29">
        <f t="shared" si="17"/>
        <v>1138750.48</v>
      </c>
      <c r="R34" s="29">
        <v>0</v>
      </c>
      <c r="S34" s="29" t="s">
        <v>19</v>
      </c>
      <c r="T34" s="29" t="s">
        <v>19</v>
      </c>
      <c r="U34" s="28" t="s">
        <v>19</v>
      </c>
      <c r="V34" s="107" t="s">
        <v>19</v>
      </c>
    </row>
    <row r="35" spans="1:22" ht="39">
      <c r="A35" s="78" t="s">
        <v>92</v>
      </c>
      <c r="B35" s="79" t="s">
        <v>74</v>
      </c>
      <c r="C35" s="80" t="s">
        <v>49</v>
      </c>
      <c r="D35" s="80">
        <v>1973</v>
      </c>
      <c r="E35" s="80">
        <v>2007</v>
      </c>
      <c r="F35" s="81" t="s">
        <v>76</v>
      </c>
      <c r="G35" s="80">
        <v>2</v>
      </c>
      <c r="H35" s="82">
        <v>756.5</v>
      </c>
      <c r="I35" s="82">
        <v>689.5</v>
      </c>
      <c r="J35" s="82">
        <v>489.4</v>
      </c>
      <c r="K35" s="83">
        <v>34</v>
      </c>
      <c r="L35" s="84" t="s">
        <v>85</v>
      </c>
      <c r="M35" s="82">
        <v>75393</v>
      </c>
      <c r="N35" s="82">
        <v>0</v>
      </c>
      <c r="O35" s="82">
        <f>M35-Q35</f>
        <v>45251.55</v>
      </c>
      <c r="P35" s="82">
        <v>0</v>
      </c>
      <c r="Q35" s="82">
        <v>30141.45</v>
      </c>
      <c r="R35" s="82">
        <v>0</v>
      </c>
      <c r="S35" s="82">
        <f t="shared" ref="S35:S36" si="18">M35/H35</f>
        <v>99.660277594183739</v>
      </c>
      <c r="T35" s="82">
        <v>99.66</v>
      </c>
      <c r="U35" s="178" t="s">
        <v>19</v>
      </c>
      <c r="V35" s="187">
        <v>44561</v>
      </c>
    </row>
    <row r="36" spans="1:22" ht="27" thickBot="1">
      <c r="A36" s="31"/>
      <c r="B36" s="115" t="s">
        <v>74</v>
      </c>
      <c r="C36" s="116" t="s">
        <v>49</v>
      </c>
      <c r="D36" s="116">
        <v>1973</v>
      </c>
      <c r="E36" s="116">
        <v>2007</v>
      </c>
      <c r="F36" s="117" t="s">
        <v>76</v>
      </c>
      <c r="G36" s="116">
        <v>2</v>
      </c>
      <c r="H36" s="118">
        <v>756.5</v>
      </c>
      <c r="I36" s="118">
        <v>689.5</v>
      </c>
      <c r="J36" s="118">
        <v>489.4</v>
      </c>
      <c r="K36" s="119">
        <v>34</v>
      </c>
      <c r="L36" s="120" t="s">
        <v>83</v>
      </c>
      <c r="M36" s="102">
        <v>56548</v>
      </c>
      <c r="N36" s="102">
        <v>0</v>
      </c>
      <c r="O36" s="82">
        <f>M36-Q36</f>
        <v>33940.61</v>
      </c>
      <c r="P36" s="102">
        <v>0</v>
      </c>
      <c r="Q36" s="102">
        <v>22607.39</v>
      </c>
      <c r="R36" s="102">
        <v>0</v>
      </c>
      <c r="S36" s="102">
        <f t="shared" si="18"/>
        <v>74.749504296100469</v>
      </c>
      <c r="T36" s="102">
        <v>74.75</v>
      </c>
      <c r="U36" s="188"/>
      <c r="V36" s="123">
        <v>44561</v>
      </c>
    </row>
    <row r="37" spans="1:22" ht="15.75" thickBot="1">
      <c r="A37" s="104"/>
      <c r="B37" s="105" t="s">
        <v>44</v>
      </c>
      <c r="C37" s="28" t="s">
        <v>19</v>
      </c>
      <c r="D37" s="28" t="s">
        <v>19</v>
      </c>
      <c r="E37" s="28" t="s">
        <v>19</v>
      </c>
      <c r="F37" s="28" t="s">
        <v>19</v>
      </c>
      <c r="G37" s="28" t="s">
        <v>19</v>
      </c>
      <c r="H37" s="29">
        <f>H35</f>
        <v>756.5</v>
      </c>
      <c r="I37" s="29">
        <f>I35</f>
        <v>689.5</v>
      </c>
      <c r="J37" s="29">
        <f>J35</f>
        <v>489.4</v>
      </c>
      <c r="K37" s="198">
        <f>K35</f>
        <v>34</v>
      </c>
      <c r="L37" s="106" t="s">
        <v>19</v>
      </c>
      <c r="M37" s="29">
        <f>M35+M36</f>
        <v>131941</v>
      </c>
      <c r="N37" s="29">
        <f t="shared" ref="N37:Q37" si="19">N35+N36</f>
        <v>0</v>
      </c>
      <c r="O37" s="29">
        <f t="shared" si="19"/>
        <v>79192.160000000003</v>
      </c>
      <c r="P37" s="29">
        <f t="shared" si="19"/>
        <v>0</v>
      </c>
      <c r="Q37" s="29">
        <f t="shared" si="19"/>
        <v>52748.84</v>
      </c>
      <c r="R37" s="29">
        <v>0</v>
      </c>
      <c r="S37" s="29" t="s">
        <v>19</v>
      </c>
      <c r="T37" s="29" t="s">
        <v>19</v>
      </c>
      <c r="U37" s="28" t="s">
        <v>19</v>
      </c>
      <c r="V37" s="107" t="s">
        <v>19</v>
      </c>
    </row>
    <row r="38" spans="1:22" ht="15.75" thickBot="1">
      <c r="A38" s="223" t="s">
        <v>65</v>
      </c>
      <c r="B38" s="224"/>
      <c r="C38" s="224"/>
      <c r="D38" s="224"/>
      <c r="E38" s="224"/>
      <c r="F38" s="224"/>
      <c r="G38" s="224"/>
      <c r="H38" s="224"/>
      <c r="I38" s="224"/>
      <c r="J38" s="225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6"/>
    </row>
    <row r="39" spans="1:22" ht="31.5" customHeight="1" thickBot="1">
      <c r="A39" s="166" t="s">
        <v>53</v>
      </c>
      <c r="B39" s="167" t="s">
        <v>69</v>
      </c>
      <c r="C39" s="168" t="s">
        <v>19</v>
      </c>
      <c r="D39" s="168" t="s">
        <v>19</v>
      </c>
      <c r="E39" s="168" t="s">
        <v>19</v>
      </c>
      <c r="F39" s="168" t="s">
        <v>19</v>
      </c>
      <c r="G39" s="168" t="s">
        <v>19</v>
      </c>
      <c r="H39" s="149">
        <f>H41+H43+H46</f>
        <v>3410.7</v>
      </c>
      <c r="I39" s="149">
        <f t="shared" ref="I39:K39" si="20">I41+I43+I46</f>
        <v>3089.8</v>
      </c>
      <c r="J39" s="149">
        <f t="shared" si="20"/>
        <v>1742.1999999999998</v>
      </c>
      <c r="K39" s="189">
        <f t="shared" si="20"/>
        <v>151</v>
      </c>
      <c r="L39" s="149" t="s">
        <v>19</v>
      </c>
      <c r="M39" s="149">
        <f>M41+M43+M46</f>
        <v>9666464</v>
      </c>
      <c r="N39" s="149">
        <f t="shared" ref="N39:R39" si="21">N41+N43+N46</f>
        <v>0</v>
      </c>
      <c r="O39" s="149">
        <f t="shared" si="21"/>
        <v>5780165.8399999999</v>
      </c>
      <c r="P39" s="149">
        <f t="shared" si="21"/>
        <v>0</v>
      </c>
      <c r="Q39" s="149">
        <f t="shared" si="21"/>
        <v>3886298.16</v>
      </c>
      <c r="R39" s="149">
        <f t="shared" si="21"/>
        <v>0</v>
      </c>
      <c r="S39" s="149" t="s">
        <v>19</v>
      </c>
      <c r="T39" s="149" t="s">
        <v>19</v>
      </c>
      <c r="U39" s="168" t="s">
        <v>19</v>
      </c>
      <c r="V39" s="170" t="s">
        <v>19</v>
      </c>
    </row>
    <row r="40" spans="1:22" ht="27" thickBot="1">
      <c r="A40" s="108" t="s">
        <v>93</v>
      </c>
      <c r="B40" s="27" t="s">
        <v>66</v>
      </c>
      <c r="C40" s="66" t="s">
        <v>49</v>
      </c>
      <c r="D40" s="91">
        <v>1983</v>
      </c>
      <c r="E40" s="91">
        <v>2015</v>
      </c>
      <c r="F40" s="92" t="s">
        <v>63</v>
      </c>
      <c r="G40" s="66">
        <v>2</v>
      </c>
      <c r="H40" s="93">
        <v>822.6</v>
      </c>
      <c r="I40" s="93">
        <v>742.2</v>
      </c>
      <c r="J40" s="93">
        <v>479.2</v>
      </c>
      <c r="K40" s="94">
        <v>36</v>
      </c>
      <c r="L40" s="71" t="s">
        <v>70</v>
      </c>
      <c r="M40" s="93">
        <v>588064</v>
      </c>
      <c r="N40" s="93">
        <v>0</v>
      </c>
      <c r="O40" s="93">
        <f>M40-Q40</f>
        <v>351639.18</v>
      </c>
      <c r="P40" s="93">
        <v>0</v>
      </c>
      <c r="Q40" s="93">
        <v>236424.82</v>
      </c>
      <c r="R40" s="93">
        <v>0</v>
      </c>
      <c r="S40" s="93">
        <f>M40/H40</f>
        <v>714.88451252127402</v>
      </c>
      <c r="T40" s="93">
        <v>767.46</v>
      </c>
      <c r="U40" s="111"/>
      <c r="V40" s="112">
        <v>44926</v>
      </c>
    </row>
    <row r="41" spans="1:22" ht="15.75" thickBot="1">
      <c r="A41" s="113"/>
      <c r="B41" s="105" t="s">
        <v>44</v>
      </c>
      <c r="C41" s="28" t="s">
        <v>19</v>
      </c>
      <c r="D41" s="28" t="s">
        <v>19</v>
      </c>
      <c r="E41" s="28" t="s">
        <v>19</v>
      </c>
      <c r="F41" s="28" t="s">
        <v>19</v>
      </c>
      <c r="G41" s="28" t="s">
        <v>19</v>
      </c>
      <c r="H41" s="114">
        <f>H40</f>
        <v>822.6</v>
      </c>
      <c r="I41" s="114">
        <f>I40</f>
        <v>742.2</v>
      </c>
      <c r="J41" s="114">
        <f>J40</f>
        <v>479.2</v>
      </c>
      <c r="K41" s="200">
        <f>K40</f>
        <v>36</v>
      </c>
      <c r="L41" s="106" t="s">
        <v>19</v>
      </c>
      <c r="M41" s="29">
        <f>M40</f>
        <v>588064</v>
      </c>
      <c r="N41" s="29">
        <f t="shared" ref="N41:Q41" si="22">N40</f>
        <v>0</v>
      </c>
      <c r="O41" s="29">
        <f t="shared" si="22"/>
        <v>351639.18</v>
      </c>
      <c r="P41" s="29">
        <f t="shared" si="22"/>
        <v>0</v>
      </c>
      <c r="Q41" s="29">
        <f t="shared" si="22"/>
        <v>236424.82</v>
      </c>
      <c r="R41" s="29">
        <v>0</v>
      </c>
      <c r="S41" s="93" t="s">
        <v>19</v>
      </c>
      <c r="T41" s="29" t="s">
        <v>19</v>
      </c>
      <c r="U41" s="28" t="s">
        <v>19</v>
      </c>
      <c r="V41" s="107" t="s">
        <v>19</v>
      </c>
    </row>
    <row r="42" spans="1:22" ht="15.75" customHeight="1" thickBot="1">
      <c r="A42" s="108" t="s">
        <v>94</v>
      </c>
      <c r="B42" s="90" t="s">
        <v>74</v>
      </c>
      <c r="C42" s="66" t="s">
        <v>49</v>
      </c>
      <c r="D42" s="66">
        <v>1973</v>
      </c>
      <c r="E42" s="66">
        <v>2007</v>
      </c>
      <c r="F42" s="92" t="s">
        <v>76</v>
      </c>
      <c r="G42" s="66">
        <v>2</v>
      </c>
      <c r="H42" s="93">
        <v>756.5</v>
      </c>
      <c r="I42" s="93">
        <v>689.5</v>
      </c>
      <c r="J42" s="93">
        <v>489.4</v>
      </c>
      <c r="K42" s="94">
        <v>34</v>
      </c>
      <c r="L42" s="109" t="s">
        <v>52</v>
      </c>
      <c r="M42" s="93">
        <v>3418178</v>
      </c>
      <c r="N42" s="93">
        <v>0</v>
      </c>
      <c r="O42" s="93">
        <f>M42-Q42</f>
        <v>2043936.2</v>
      </c>
      <c r="P42" s="93">
        <v>0</v>
      </c>
      <c r="Q42" s="93">
        <v>1374241.8</v>
      </c>
      <c r="R42" s="93">
        <v>0</v>
      </c>
      <c r="S42" s="93">
        <f>M42/H42</f>
        <v>4518.4111037673492</v>
      </c>
      <c r="T42" s="93">
        <v>4968.7</v>
      </c>
      <c r="U42" s="111"/>
      <c r="V42" s="112">
        <v>44926</v>
      </c>
    </row>
    <row r="43" spans="1:22" ht="15.75" customHeight="1" thickBot="1">
      <c r="A43" s="104"/>
      <c r="B43" s="105" t="s">
        <v>44</v>
      </c>
      <c r="C43" s="28" t="s">
        <v>19</v>
      </c>
      <c r="D43" s="28" t="s">
        <v>19</v>
      </c>
      <c r="E43" s="28" t="s">
        <v>19</v>
      </c>
      <c r="F43" s="28" t="s">
        <v>19</v>
      </c>
      <c r="G43" s="28" t="s">
        <v>19</v>
      </c>
      <c r="H43" s="29">
        <f>H42</f>
        <v>756.5</v>
      </c>
      <c r="I43" s="29">
        <f>I42</f>
        <v>689.5</v>
      </c>
      <c r="J43" s="29">
        <f>J42</f>
        <v>489.4</v>
      </c>
      <c r="K43" s="198">
        <f>K42</f>
        <v>34</v>
      </c>
      <c r="L43" s="106" t="s">
        <v>19</v>
      </c>
      <c r="M43" s="29">
        <f>M42</f>
        <v>3418178</v>
      </c>
      <c r="N43" s="29">
        <f t="shared" ref="N43:Q43" si="23">N42</f>
        <v>0</v>
      </c>
      <c r="O43" s="29">
        <f t="shared" si="23"/>
        <v>2043936.2</v>
      </c>
      <c r="P43" s="29">
        <f t="shared" si="23"/>
        <v>0</v>
      </c>
      <c r="Q43" s="29">
        <f t="shared" si="23"/>
        <v>1374241.8</v>
      </c>
      <c r="R43" s="29">
        <v>0</v>
      </c>
      <c r="S43" s="149" t="s">
        <v>19</v>
      </c>
      <c r="T43" s="29" t="s">
        <v>19</v>
      </c>
      <c r="U43" s="110"/>
      <c r="V43" s="107" t="s">
        <v>19</v>
      </c>
    </row>
    <row r="44" spans="1:22">
      <c r="A44" s="21" t="s">
        <v>95</v>
      </c>
      <c r="B44" s="90" t="s">
        <v>64</v>
      </c>
      <c r="C44" s="66" t="s">
        <v>49</v>
      </c>
      <c r="D44" s="91">
        <v>1973</v>
      </c>
      <c r="E44" s="91">
        <v>2008</v>
      </c>
      <c r="F44" s="92" t="s">
        <v>62</v>
      </c>
      <c r="G44" s="66">
        <v>3</v>
      </c>
      <c r="H44" s="93">
        <v>1831.6</v>
      </c>
      <c r="I44" s="93">
        <v>1658.1</v>
      </c>
      <c r="J44" s="93">
        <v>773.6</v>
      </c>
      <c r="K44" s="94">
        <v>81</v>
      </c>
      <c r="L44" s="95" t="s">
        <v>96</v>
      </c>
      <c r="M44" s="93">
        <v>493103</v>
      </c>
      <c r="N44" s="77">
        <v>0</v>
      </c>
      <c r="O44" s="93">
        <f>M44-Q44</f>
        <v>294856.23</v>
      </c>
      <c r="P44" s="77">
        <v>0</v>
      </c>
      <c r="Q44" s="77">
        <v>198246.77</v>
      </c>
      <c r="R44" s="190">
        <v>0</v>
      </c>
      <c r="S44" s="93">
        <f>M44/H44</f>
        <v>269.21980781830098</v>
      </c>
      <c r="T44" s="77">
        <v>356.95</v>
      </c>
      <c r="U44" s="55">
        <v>44196</v>
      </c>
      <c r="V44" s="85">
        <v>44926</v>
      </c>
    </row>
    <row r="45" spans="1:22" ht="15.75" thickBot="1">
      <c r="A45" s="191"/>
      <c r="B45" s="157" t="s">
        <v>64</v>
      </c>
      <c r="C45" s="158" t="s">
        <v>49</v>
      </c>
      <c r="D45" s="159">
        <v>1973</v>
      </c>
      <c r="E45" s="159">
        <v>2008</v>
      </c>
      <c r="F45" s="160" t="s">
        <v>62</v>
      </c>
      <c r="G45" s="158">
        <v>3</v>
      </c>
      <c r="H45" s="161">
        <v>1831.6</v>
      </c>
      <c r="I45" s="161">
        <v>1658.1</v>
      </c>
      <c r="J45" s="161">
        <v>773.6</v>
      </c>
      <c r="K45" s="162">
        <v>81</v>
      </c>
      <c r="L45" s="192" t="s">
        <v>58</v>
      </c>
      <c r="M45" s="161">
        <v>5167119</v>
      </c>
      <c r="N45" s="193">
        <v>0</v>
      </c>
      <c r="O45" s="161">
        <f>M45-Q45</f>
        <v>3089734.23</v>
      </c>
      <c r="P45" s="193">
        <v>0</v>
      </c>
      <c r="Q45" s="193">
        <v>2077384.77</v>
      </c>
      <c r="R45" s="194">
        <v>0</v>
      </c>
      <c r="S45" s="195">
        <f>M45/J45</f>
        <v>6679.3161840744569</v>
      </c>
      <c r="T45" s="193">
        <v>7309.89</v>
      </c>
      <c r="U45" s="56">
        <v>44196</v>
      </c>
      <c r="V45" s="196">
        <v>44926</v>
      </c>
    </row>
    <row r="46" spans="1:22" ht="15.75" customHeight="1" thickBot="1">
      <c r="A46" s="151"/>
      <c r="B46" s="152" t="s">
        <v>44</v>
      </c>
      <c r="C46" s="153" t="s">
        <v>19</v>
      </c>
      <c r="D46" s="153" t="s">
        <v>19</v>
      </c>
      <c r="E46" s="153" t="s">
        <v>19</v>
      </c>
      <c r="F46" s="153" t="s">
        <v>19</v>
      </c>
      <c r="G46" s="153" t="s">
        <v>19</v>
      </c>
      <c r="H46" s="150">
        <f>H45</f>
        <v>1831.6</v>
      </c>
      <c r="I46" s="150">
        <f t="shared" ref="I46:K46" si="24">I45</f>
        <v>1658.1</v>
      </c>
      <c r="J46" s="150">
        <f t="shared" si="24"/>
        <v>773.6</v>
      </c>
      <c r="K46" s="202">
        <f t="shared" si="24"/>
        <v>81</v>
      </c>
      <c r="L46" s="154" t="s">
        <v>19</v>
      </c>
      <c r="M46" s="150">
        <f>M44+M45</f>
        <v>5660222</v>
      </c>
      <c r="N46" s="150">
        <f t="shared" ref="N46:Q46" si="25">N44+N45</f>
        <v>0</v>
      </c>
      <c r="O46" s="150">
        <f t="shared" si="25"/>
        <v>3384590.46</v>
      </c>
      <c r="P46" s="150">
        <f t="shared" si="25"/>
        <v>0</v>
      </c>
      <c r="Q46" s="150">
        <f t="shared" si="25"/>
        <v>2275631.54</v>
      </c>
      <c r="R46" s="150">
        <f t="shared" ref="R46" si="26">R44+R45</f>
        <v>0</v>
      </c>
      <c r="S46" s="150" t="s">
        <v>19</v>
      </c>
      <c r="T46" s="150" t="s">
        <v>19</v>
      </c>
      <c r="U46" s="155"/>
      <c r="V46" s="156" t="s">
        <v>19</v>
      </c>
    </row>
    <row r="47" spans="1:22" ht="28.5" customHeight="1">
      <c r="A47" s="74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6"/>
    </row>
    <row r="48" spans="1:22" ht="26.25" customHeight="1"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</row>
    <row r="49" spans="1:22" ht="18.75" customHeight="1">
      <c r="A49" s="34"/>
      <c r="B49" s="34"/>
      <c r="C49" s="210"/>
      <c r="D49" s="210"/>
      <c r="E49" s="210"/>
      <c r="F49" s="34"/>
      <c r="G49" s="34"/>
      <c r="H49" s="35"/>
      <c r="I49" s="35"/>
      <c r="J49" s="35"/>
      <c r="K49" s="203"/>
      <c r="L49" s="63"/>
      <c r="M49" s="35"/>
      <c r="N49" s="35"/>
      <c r="O49" s="35"/>
      <c r="P49" s="35"/>
      <c r="Q49" s="35"/>
      <c r="R49" s="35"/>
      <c r="S49" s="35"/>
      <c r="T49" s="34"/>
    </row>
    <row r="50" spans="1:22" ht="28.5" customHeight="1">
      <c r="A50" s="34"/>
      <c r="B50" s="34"/>
      <c r="C50" s="34"/>
      <c r="D50" s="34"/>
      <c r="E50" s="34"/>
      <c r="F50" s="34"/>
      <c r="G50" s="34"/>
      <c r="H50" s="35"/>
      <c r="I50" s="35"/>
      <c r="J50" s="35"/>
      <c r="K50" s="203"/>
      <c r="L50" s="63"/>
      <c r="M50" s="35"/>
      <c r="N50" s="35"/>
      <c r="O50" s="35"/>
      <c r="P50" s="35"/>
      <c r="Q50" s="35"/>
      <c r="R50" s="35"/>
      <c r="S50" s="35"/>
      <c r="T50" s="34"/>
      <c r="U50" s="34"/>
      <c r="V50" s="34"/>
    </row>
    <row r="51" spans="1:22">
      <c r="A51" s="34"/>
      <c r="B51" s="34"/>
      <c r="C51" s="34"/>
      <c r="D51" s="34"/>
      <c r="E51" s="34"/>
      <c r="F51" s="34"/>
      <c r="G51" s="34"/>
      <c r="H51" s="35"/>
      <c r="I51" s="35"/>
      <c r="J51" s="35"/>
      <c r="K51" s="203"/>
      <c r="L51" s="63"/>
      <c r="M51" s="35"/>
      <c r="N51" s="35"/>
      <c r="O51" s="35"/>
      <c r="P51" s="35"/>
      <c r="Q51" s="35"/>
      <c r="R51" s="35"/>
      <c r="S51" s="35"/>
      <c r="T51" s="34"/>
      <c r="U51" s="34"/>
      <c r="V51" s="34"/>
    </row>
    <row r="53" spans="1:22">
      <c r="A53" s="34"/>
      <c r="B53" s="34"/>
      <c r="C53" s="34"/>
      <c r="D53" s="34"/>
      <c r="E53" s="34"/>
      <c r="F53" s="34"/>
      <c r="G53" s="34"/>
      <c r="H53" s="35"/>
      <c r="I53" s="35"/>
      <c r="J53" s="35"/>
      <c r="K53" s="203"/>
      <c r="L53" s="63"/>
      <c r="M53" s="35"/>
      <c r="N53" s="35"/>
      <c r="O53" s="35"/>
      <c r="P53" s="35"/>
      <c r="Q53" s="35"/>
      <c r="R53" s="35"/>
      <c r="S53" s="35"/>
      <c r="T53" s="34"/>
      <c r="U53" s="34"/>
      <c r="V53" s="34"/>
    </row>
    <row r="54" spans="1:22">
      <c r="A54" s="30"/>
      <c r="B54" s="36"/>
      <c r="C54" s="37"/>
      <c r="D54" s="38"/>
      <c r="E54" s="38"/>
      <c r="F54" s="39"/>
      <c r="G54" s="37"/>
      <c r="H54" s="23"/>
      <c r="I54" s="23"/>
      <c r="J54" s="23"/>
      <c r="K54" s="24"/>
      <c r="L54" s="75"/>
      <c r="M54" s="23"/>
      <c r="N54" s="23"/>
      <c r="O54" s="23"/>
      <c r="P54" s="23"/>
      <c r="Q54" s="23"/>
      <c r="R54" s="23"/>
      <c r="S54" s="23"/>
      <c r="T54" s="23"/>
      <c r="U54" s="42"/>
      <c r="V54" s="76"/>
    </row>
    <row r="55" spans="1:22">
      <c r="A55" s="30"/>
      <c r="B55" s="36"/>
      <c r="C55" s="37"/>
      <c r="D55" s="37"/>
      <c r="E55" s="37"/>
      <c r="F55" s="39"/>
      <c r="G55" s="37"/>
      <c r="H55" s="23"/>
      <c r="I55" s="23"/>
      <c r="J55" s="24"/>
      <c r="K55" s="204"/>
      <c r="L55" s="23"/>
      <c r="M55" s="23"/>
      <c r="N55" s="23"/>
      <c r="O55" s="23"/>
      <c r="P55" s="23"/>
      <c r="Q55" s="23"/>
      <c r="R55" s="23"/>
      <c r="S55" s="23"/>
      <c r="T55" s="37"/>
      <c r="U55" s="34"/>
      <c r="V55" s="34"/>
    </row>
    <row r="56" spans="1:22" ht="15" customHeight="1">
      <c r="A56" s="89"/>
      <c r="B56" s="36"/>
      <c r="C56" s="37"/>
      <c r="D56" s="37"/>
      <c r="E56" s="37"/>
      <c r="F56" s="39"/>
      <c r="G56" s="37"/>
      <c r="H56" s="23"/>
      <c r="I56" s="23"/>
      <c r="J56" s="24"/>
      <c r="K56" s="204"/>
      <c r="L56" s="23"/>
      <c r="M56" s="23"/>
      <c r="N56" s="23"/>
      <c r="O56" s="23"/>
      <c r="P56" s="23"/>
      <c r="Q56" s="23"/>
      <c r="R56" s="23"/>
      <c r="S56" s="23"/>
      <c r="T56" s="37"/>
      <c r="U56" s="34"/>
      <c r="V56" s="34"/>
    </row>
    <row r="57" spans="1:22" ht="15" customHeight="1">
      <c r="A57" s="89"/>
      <c r="B57" s="36"/>
      <c r="C57" s="37"/>
      <c r="D57" s="37"/>
      <c r="E57" s="37"/>
      <c r="F57" s="39"/>
      <c r="G57" s="37"/>
      <c r="H57" s="23"/>
      <c r="I57" s="23"/>
      <c r="J57" s="24"/>
      <c r="K57" s="205"/>
      <c r="L57" s="23"/>
      <c r="M57" s="23"/>
      <c r="N57" s="23"/>
      <c r="O57" s="23"/>
      <c r="P57" s="23"/>
      <c r="Q57" s="23"/>
      <c r="R57" s="23"/>
      <c r="S57" s="23"/>
      <c r="T57" s="37"/>
      <c r="U57" s="34"/>
      <c r="V57" s="34"/>
    </row>
    <row r="58" spans="1:22">
      <c r="A58" s="89"/>
      <c r="B58" s="41"/>
      <c r="C58" s="37"/>
      <c r="D58" s="37"/>
      <c r="E58" s="37"/>
      <c r="F58" s="37"/>
      <c r="G58" s="37"/>
      <c r="H58" s="23"/>
      <c r="I58" s="23"/>
      <c r="J58" s="24"/>
      <c r="K58" s="205"/>
      <c r="L58" s="23"/>
      <c r="M58" s="23"/>
      <c r="N58" s="23"/>
      <c r="O58" s="23"/>
      <c r="P58" s="23"/>
      <c r="Q58" s="23"/>
      <c r="R58" s="23"/>
      <c r="S58" s="23"/>
      <c r="T58" s="37"/>
      <c r="U58" s="34"/>
      <c r="V58" s="34"/>
    </row>
    <row r="59" spans="1:22">
      <c r="A59" s="34"/>
      <c r="B59" s="34"/>
      <c r="C59" s="34"/>
      <c r="D59" s="34"/>
      <c r="E59" s="34"/>
      <c r="F59" s="34"/>
      <c r="G59" s="34"/>
      <c r="H59" s="35"/>
      <c r="I59" s="35"/>
      <c r="J59" s="35"/>
      <c r="K59" s="203"/>
      <c r="L59" s="63"/>
      <c r="M59" s="35"/>
      <c r="N59" s="35"/>
      <c r="O59" s="35"/>
      <c r="P59" s="35"/>
      <c r="Q59" s="35"/>
      <c r="R59" s="35"/>
      <c r="S59" s="35"/>
      <c r="T59" s="34"/>
      <c r="U59" s="34"/>
      <c r="V59" s="34"/>
    </row>
    <row r="60" spans="1:22">
      <c r="A60" s="34"/>
      <c r="B60" s="34"/>
      <c r="C60" s="34"/>
      <c r="D60" s="34"/>
      <c r="E60" s="34"/>
      <c r="F60" s="34"/>
      <c r="G60" s="34"/>
      <c r="H60" s="35"/>
      <c r="I60" s="35"/>
      <c r="J60" s="35"/>
      <c r="K60" s="203"/>
      <c r="L60" s="63"/>
      <c r="M60" s="35"/>
      <c r="N60" s="35"/>
      <c r="O60" s="35"/>
      <c r="P60" s="35"/>
      <c r="Q60" s="35"/>
      <c r="R60" s="35"/>
      <c r="S60" s="35"/>
      <c r="T60" s="34"/>
      <c r="U60" s="34"/>
      <c r="V60" s="34"/>
    </row>
    <row r="61" spans="1:22">
      <c r="A61" s="30"/>
      <c r="B61" s="36"/>
      <c r="C61" s="37"/>
      <c r="D61" s="38"/>
      <c r="E61" s="38"/>
      <c r="F61" s="39"/>
      <c r="G61" s="37"/>
      <c r="H61" s="23"/>
      <c r="I61" s="23"/>
      <c r="J61" s="24"/>
      <c r="K61" s="205"/>
      <c r="L61" s="23"/>
      <c r="M61" s="23"/>
      <c r="N61" s="23"/>
      <c r="O61" s="23"/>
      <c r="P61" s="23"/>
      <c r="Q61" s="23"/>
      <c r="R61" s="23"/>
      <c r="S61" s="23"/>
      <c r="T61" s="40"/>
      <c r="U61" s="34"/>
      <c r="V61" s="34"/>
    </row>
    <row r="62" spans="1:22">
      <c r="A62" s="30"/>
      <c r="B62" s="36"/>
      <c r="C62" s="37"/>
      <c r="D62" s="38"/>
      <c r="E62" s="38"/>
      <c r="F62" s="39"/>
      <c r="G62" s="37"/>
      <c r="H62" s="23"/>
      <c r="I62" s="23"/>
      <c r="J62" s="24"/>
      <c r="K62" s="205"/>
      <c r="L62" s="23"/>
      <c r="M62" s="23"/>
      <c r="N62" s="23"/>
      <c r="O62" s="23"/>
      <c r="P62" s="23"/>
      <c r="Q62" s="23"/>
      <c r="R62" s="23"/>
      <c r="S62" s="23"/>
      <c r="T62" s="40"/>
      <c r="U62" s="34"/>
      <c r="V62" s="34"/>
    </row>
    <row r="63" spans="1:22">
      <c r="A63" s="30"/>
      <c r="B63" s="36"/>
      <c r="C63" s="37"/>
      <c r="D63" s="38"/>
      <c r="E63" s="38"/>
      <c r="F63" s="39"/>
      <c r="G63" s="37"/>
      <c r="H63" s="23"/>
      <c r="I63" s="23"/>
      <c r="J63" s="24"/>
      <c r="K63" s="204"/>
      <c r="L63" s="23"/>
      <c r="M63" s="23"/>
      <c r="N63" s="23"/>
      <c r="O63" s="23"/>
      <c r="P63" s="23"/>
      <c r="Q63" s="23"/>
      <c r="R63" s="23"/>
      <c r="S63" s="23"/>
      <c r="T63" s="40"/>
      <c r="U63" s="34"/>
      <c r="V63" s="34"/>
    </row>
    <row r="64" spans="1:22">
      <c r="A64" s="30"/>
      <c r="B64" s="36"/>
      <c r="C64" s="37"/>
      <c r="D64" s="38"/>
      <c r="E64" s="38"/>
      <c r="F64" s="39"/>
      <c r="G64" s="37"/>
      <c r="H64" s="23"/>
      <c r="I64" s="23"/>
      <c r="J64" s="24"/>
      <c r="K64" s="204"/>
      <c r="L64" s="23"/>
      <c r="M64" s="23"/>
      <c r="N64" s="23"/>
      <c r="O64" s="23"/>
      <c r="P64" s="23"/>
      <c r="Q64" s="23"/>
      <c r="R64" s="23"/>
      <c r="S64" s="23"/>
      <c r="T64" s="40"/>
    </row>
    <row r="65" spans="1:20">
      <c r="A65" s="30"/>
      <c r="B65" s="36"/>
      <c r="C65" s="37"/>
      <c r="D65" s="38"/>
      <c r="E65" s="38"/>
      <c r="F65" s="39"/>
      <c r="G65" s="37"/>
      <c r="H65" s="23"/>
      <c r="I65" s="23"/>
      <c r="J65" s="24"/>
      <c r="K65" s="205"/>
      <c r="L65" s="23"/>
      <c r="M65" s="23"/>
      <c r="N65" s="23"/>
      <c r="O65" s="23"/>
      <c r="P65" s="23"/>
      <c r="Q65" s="23"/>
      <c r="R65" s="23"/>
      <c r="S65" s="23"/>
      <c r="T65" s="40"/>
    </row>
    <row r="66" spans="1:20">
      <c r="A66" s="30"/>
      <c r="B66" s="36"/>
      <c r="C66" s="37"/>
      <c r="D66" s="38"/>
      <c r="E66" s="38"/>
      <c r="F66" s="39"/>
      <c r="G66" s="37"/>
      <c r="H66" s="23"/>
      <c r="I66" s="23"/>
      <c r="J66" s="24"/>
      <c r="K66" s="205"/>
      <c r="L66" s="23"/>
      <c r="M66" s="23"/>
      <c r="N66" s="23"/>
      <c r="O66" s="23"/>
      <c r="P66" s="23"/>
      <c r="Q66" s="23"/>
      <c r="R66" s="23"/>
      <c r="S66" s="23"/>
      <c r="T66" s="40"/>
    </row>
    <row r="67" spans="1:20">
      <c r="A67" s="25"/>
      <c r="B67" s="41"/>
      <c r="C67" s="42"/>
      <c r="D67" s="42"/>
      <c r="E67" s="42"/>
      <c r="F67" s="42"/>
      <c r="G67" s="42"/>
      <c r="H67" s="45"/>
      <c r="I67" s="45"/>
      <c r="J67" s="46"/>
      <c r="K67" s="206"/>
      <c r="L67" s="43"/>
      <c r="M67" s="43"/>
      <c r="N67" s="43"/>
      <c r="O67" s="43"/>
      <c r="P67" s="43"/>
      <c r="Q67" s="43"/>
      <c r="R67" s="43"/>
      <c r="S67" s="43"/>
      <c r="T67" s="42"/>
    </row>
    <row r="68" spans="1:20">
      <c r="A68" s="30"/>
      <c r="B68" s="36"/>
      <c r="C68" s="37"/>
      <c r="D68" s="38"/>
      <c r="E68" s="38"/>
      <c r="F68" s="39"/>
      <c r="G68" s="37"/>
      <c r="H68" s="23"/>
      <c r="I68" s="23"/>
      <c r="J68" s="24"/>
      <c r="K68" s="204"/>
      <c r="L68" s="23"/>
      <c r="M68" s="23"/>
      <c r="N68" s="23"/>
      <c r="O68" s="23"/>
      <c r="P68" s="23"/>
      <c r="Q68" s="23"/>
      <c r="R68" s="23"/>
      <c r="S68" s="23"/>
      <c r="T68" s="40"/>
    </row>
    <row r="69" spans="1:20">
      <c r="A69" s="89"/>
      <c r="B69" s="41"/>
      <c r="C69" s="42"/>
      <c r="D69" s="42"/>
      <c r="E69" s="42"/>
      <c r="F69" s="42"/>
      <c r="G69" s="42"/>
      <c r="H69" s="43"/>
      <c r="I69" s="43"/>
      <c r="J69" s="44"/>
      <c r="K69" s="205"/>
      <c r="L69" s="23"/>
      <c r="M69" s="23"/>
      <c r="N69" s="23"/>
      <c r="O69" s="23"/>
      <c r="P69" s="23"/>
      <c r="Q69" s="23"/>
      <c r="R69" s="23"/>
      <c r="S69" s="23"/>
      <c r="T69" s="42"/>
    </row>
    <row r="70" spans="1:20">
      <c r="A70" s="25"/>
      <c r="B70" s="41"/>
      <c r="C70" s="42"/>
      <c r="D70" s="42"/>
      <c r="E70" s="42"/>
      <c r="F70" s="42"/>
      <c r="G70" s="42"/>
      <c r="H70" s="45"/>
      <c r="I70" s="45"/>
      <c r="J70" s="46"/>
      <c r="K70" s="206"/>
      <c r="L70" s="43"/>
      <c r="M70" s="43"/>
      <c r="N70" s="43"/>
      <c r="O70" s="43"/>
      <c r="P70" s="43"/>
      <c r="Q70" s="43"/>
      <c r="R70" s="43"/>
      <c r="S70" s="43"/>
      <c r="T70" s="42"/>
    </row>
    <row r="71" spans="1:20">
      <c r="A71" s="30"/>
      <c r="B71" s="36"/>
      <c r="C71" s="37"/>
      <c r="D71" s="38"/>
      <c r="E71" s="38"/>
      <c r="F71" s="39"/>
      <c r="G71" s="37"/>
      <c r="H71" s="23"/>
      <c r="I71" s="23"/>
      <c r="J71" s="24"/>
      <c r="K71" s="205"/>
      <c r="L71" s="23"/>
      <c r="M71" s="23"/>
      <c r="N71" s="23"/>
      <c r="O71" s="23"/>
      <c r="P71" s="23"/>
      <c r="Q71" s="23"/>
      <c r="R71" s="23"/>
      <c r="S71" s="26"/>
      <c r="T71" s="40"/>
    </row>
    <row r="72" spans="1:20">
      <c r="A72" s="89"/>
      <c r="B72" s="41"/>
      <c r="C72" s="42"/>
      <c r="D72" s="42"/>
      <c r="E72" s="42"/>
      <c r="F72" s="42"/>
      <c r="G72" s="42"/>
      <c r="H72" s="43"/>
      <c r="I72" s="43"/>
      <c r="J72" s="44"/>
      <c r="K72" s="206"/>
      <c r="L72" s="43"/>
      <c r="M72" s="43"/>
      <c r="N72" s="43"/>
      <c r="O72" s="43"/>
      <c r="P72" s="43"/>
      <c r="Q72" s="43"/>
      <c r="R72" s="43"/>
      <c r="S72" s="43"/>
      <c r="T72" s="42"/>
    </row>
    <row r="73" spans="1:20">
      <c r="A73" s="30"/>
      <c r="B73" s="36"/>
      <c r="C73" s="37"/>
      <c r="D73" s="38"/>
      <c r="E73" s="38"/>
      <c r="F73" s="39"/>
      <c r="G73" s="37"/>
      <c r="H73" s="23"/>
      <c r="I73" s="23"/>
      <c r="J73" s="24"/>
      <c r="K73" s="205"/>
      <c r="L73" s="23"/>
      <c r="M73" s="23"/>
      <c r="N73" s="23"/>
      <c r="O73" s="23"/>
      <c r="P73" s="23"/>
      <c r="Q73" s="23"/>
      <c r="R73" s="23"/>
      <c r="S73" s="23"/>
      <c r="T73" s="40"/>
    </row>
    <row r="74" spans="1:20">
      <c r="A74" s="30"/>
      <c r="B74" s="36"/>
      <c r="C74" s="37"/>
      <c r="D74" s="38"/>
      <c r="E74" s="38"/>
      <c r="F74" s="39"/>
      <c r="G74" s="37"/>
      <c r="H74" s="23"/>
      <c r="I74" s="23"/>
      <c r="J74" s="24"/>
      <c r="K74" s="205"/>
      <c r="L74" s="23"/>
      <c r="M74" s="23"/>
      <c r="N74" s="23"/>
      <c r="O74" s="23"/>
      <c r="P74" s="23"/>
      <c r="Q74" s="23"/>
      <c r="R74" s="23"/>
      <c r="S74" s="23"/>
      <c r="T74" s="40"/>
    </row>
    <row r="75" spans="1:20">
      <c r="A75" s="30"/>
      <c r="B75" s="36"/>
      <c r="C75" s="37"/>
      <c r="D75" s="38"/>
      <c r="E75" s="38"/>
      <c r="F75" s="39"/>
      <c r="G75" s="37"/>
      <c r="H75" s="23"/>
      <c r="I75" s="23"/>
      <c r="J75" s="24"/>
      <c r="K75" s="204"/>
      <c r="L75" s="23"/>
      <c r="M75" s="23"/>
      <c r="N75" s="23"/>
      <c r="O75" s="23"/>
      <c r="P75" s="23"/>
      <c r="Q75" s="23"/>
      <c r="R75" s="23"/>
      <c r="S75" s="23"/>
      <c r="T75" s="40"/>
    </row>
    <row r="76" spans="1:20">
      <c r="A76" s="30"/>
      <c r="B76" s="36"/>
      <c r="C76" s="37"/>
      <c r="D76" s="38"/>
      <c r="E76" s="38"/>
      <c r="F76" s="39"/>
      <c r="G76" s="37"/>
      <c r="H76" s="23"/>
      <c r="I76" s="23"/>
      <c r="J76" s="24"/>
      <c r="K76" s="205"/>
      <c r="L76" s="23"/>
      <c r="M76" s="23"/>
      <c r="N76" s="23"/>
      <c r="O76" s="23"/>
      <c r="P76" s="23"/>
      <c r="Q76" s="23"/>
      <c r="R76" s="23"/>
      <c r="S76" s="23"/>
      <c r="T76" s="40"/>
    </row>
    <row r="77" spans="1:20">
      <c r="A77" s="25"/>
      <c r="B77" s="41"/>
      <c r="C77" s="42"/>
      <c r="D77" s="42"/>
      <c r="E77" s="42"/>
      <c r="F77" s="42"/>
      <c r="G77" s="42"/>
      <c r="H77" s="45"/>
      <c r="I77" s="45"/>
      <c r="J77" s="46"/>
      <c r="K77" s="206"/>
      <c r="L77" s="43"/>
      <c r="M77" s="43"/>
      <c r="N77" s="43"/>
      <c r="O77" s="43"/>
      <c r="P77" s="43"/>
      <c r="Q77" s="43"/>
      <c r="R77" s="43"/>
      <c r="S77" s="43"/>
      <c r="T77" s="42"/>
    </row>
    <row r="78" spans="1:20">
      <c r="A78" s="30"/>
      <c r="B78" s="36"/>
      <c r="C78" s="37"/>
      <c r="D78" s="38"/>
      <c r="E78" s="38"/>
      <c r="F78" s="39"/>
      <c r="G78" s="37"/>
      <c r="H78" s="23"/>
      <c r="I78" s="32"/>
      <c r="J78" s="24"/>
      <c r="K78" s="205"/>
      <c r="L78" s="47"/>
      <c r="M78" s="26"/>
      <c r="N78" s="26"/>
      <c r="O78" s="26"/>
      <c r="P78" s="26"/>
      <c r="Q78" s="26"/>
      <c r="R78" s="26"/>
      <c r="S78" s="48"/>
      <c r="T78" s="25"/>
    </row>
    <row r="79" spans="1:20">
      <c r="A79" s="25"/>
      <c r="B79" s="25"/>
      <c r="C79" s="25"/>
      <c r="D79" s="25"/>
      <c r="E79" s="25"/>
      <c r="F79" s="25"/>
      <c r="G79" s="25"/>
      <c r="H79" s="26"/>
      <c r="I79" s="26"/>
      <c r="J79" s="26"/>
      <c r="K79" s="204"/>
      <c r="L79" s="23"/>
      <c r="M79" s="23"/>
      <c r="N79" s="23"/>
      <c r="O79" s="23"/>
      <c r="P79" s="23"/>
      <c r="Q79" s="23"/>
      <c r="R79" s="23"/>
      <c r="S79" s="23"/>
      <c r="T79" s="40"/>
    </row>
    <row r="80" spans="1:20">
      <c r="A80" s="34"/>
      <c r="B80" s="34"/>
      <c r="C80" s="34"/>
      <c r="D80" s="34"/>
      <c r="E80" s="34"/>
      <c r="F80" s="34"/>
      <c r="G80" s="34"/>
      <c r="H80" s="35"/>
      <c r="I80" s="35"/>
      <c r="J80" s="35"/>
      <c r="K80" s="205"/>
      <c r="L80" s="47"/>
      <c r="M80" s="35"/>
      <c r="N80" s="35"/>
      <c r="O80" s="35"/>
      <c r="P80" s="35"/>
      <c r="Q80" s="35"/>
      <c r="R80" s="35"/>
      <c r="S80" s="49"/>
      <c r="T80" s="34"/>
    </row>
    <row r="81" spans="1:20">
      <c r="A81" s="89"/>
      <c r="B81" s="41"/>
      <c r="C81" s="42"/>
      <c r="D81" s="42"/>
      <c r="E81" s="42"/>
      <c r="F81" s="42"/>
      <c r="G81" s="42"/>
      <c r="H81" s="43"/>
      <c r="I81" s="43"/>
      <c r="J81" s="44"/>
      <c r="K81" s="206"/>
      <c r="L81" s="43"/>
      <c r="M81" s="43"/>
      <c r="N81" s="43"/>
      <c r="O81" s="43"/>
      <c r="P81" s="43"/>
      <c r="Q81" s="43"/>
      <c r="R81" s="43"/>
      <c r="S81" s="43"/>
      <c r="T81" s="42"/>
    </row>
    <row r="82" spans="1:20" ht="20.25" customHeight="1">
      <c r="A82" s="30"/>
      <c r="B82" s="36"/>
      <c r="C82" s="37"/>
      <c r="D82" s="38"/>
      <c r="E82" s="38"/>
      <c r="F82" s="39"/>
      <c r="G82" s="37"/>
      <c r="H82" s="23"/>
      <c r="I82" s="32"/>
      <c r="J82" s="24"/>
      <c r="K82" s="204"/>
      <c r="L82" s="23"/>
      <c r="M82" s="23"/>
      <c r="N82" s="23"/>
      <c r="O82" s="23"/>
      <c r="P82" s="23"/>
      <c r="Q82" s="23"/>
      <c r="R82" s="23"/>
      <c r="S82" s="23"/>
      <c r="T82" s="40"/>
    </row>
    <row r="83" spans="1:20">
      <c r="A83" s="30"/>
      <c r="B83" s="36"/>
      <c r="C83" s="37"/>
      <c r="D83" s="38"/>
      <c r="E83" s="38"/>
      <c r="F83" s="39"/>
      <c r="G83" s="37"/>
      <c r="H83" s="23"/>
      <c r="I83" s="32"/>
      <c r="J83" s="24"/>
      <c r="K83" s="205"/>
      <c r="L83" s="23"/>
      <c r="M83" s="23"/>
      <c r="N83" s="23"/>
      <c r="O83" s="23"/>
      <c r="P83" s="23"/>
      <c r="Q83" s="23"/>
      <c r="R83" s="23"/>
      <c r="S83" s="23"/>
      <c r="T83" s="40"/>
    </row>
    <row r="84" spans="1:20">
      <c r="A84" s="89"/>
      <c r="B84" s="41"/>
      <c r="C84" s="42"/>
      <c r="D84" s="42"/>
      <c r="E84" s="42"/>
      <c r="F84" s="42"/>
      <c r="G84" s="42"/>
      <c r="H84" s="43"/>
      <c r="I84" s="43"/>
      <c r="J84" s="43"/>
      <c r="K84" s="206"/>
      <c r="L84" s="43"/>
      <c r="M84" s="43"/>
      <c r="N84" s="43"/>
      <c r="O84" s="43"/>
      <c r="P84" s="43"/>
      <c r="Q84" s="43"/>
      <c r="R84" s="43"/>
      <c r="S84" s="43"/>
      <c r="T84" s="42"/>
    </row>
    <row r="85" spans="1:20">
      <c r="A85" s="30"/>
      <c r="B85" s="36"/>
      <c r="C85" s="37"/>
      <c r="D85" s="38"/>
      <c r="E85" s="38"/>
      <c r="F85" s="39"/>
      <c r="G85" s="37"/>
      <c r="H85" s="23"/>
      <c r="I85" s="23"/>
      <c r="J85" s="24"/>
      <c r="K85" s="205"/>
      <c r="L85" s="50"/>
      <c r="M85" s="26"/>
      <c r="N85" s="26"/>
      <c r="O85" s="26"/>
      <c r="P85" s="26"/>
      <c r="Q85" s="26"/>
      <c r="R85" s="26"/>
      <c r="S85" s="48"/>
      <c r="T85" s="25"/>
    </row>
    <row r="86" spans="1:20">
      <c r="A86" s="30"/>
      <c r="B86" s="36"/>
      <c r="C86" s="37"/>
      <c r="D86" s="38"/>
      <c r="E86" s="38"/>
      <c r="F86" s="39"/>
      <c r="G86" s="37"/>
      <c r="H86" s="23"/>
      <c r="I86" s="23"/>
      <c r="J86" s="24"/>
      <c r="K86" s="205"/>
      <c r="L86" s="50"/>
      <c r="M86" s="26"/>
      <c r="N86" s="26"/>
      <c r="O86" s="26"/>
      <c r="P86" s="26"/>
      <c r="Q86" s="26"/>
      <c r="R86" s="26"/>
      <c r="S86" s="48"/>
      <c r="T86" s="25"/>
    </row>
    <row r="87" spans="1:20">
      <c r="A87" s="30"/>
      <c r="B87" s="36"/>
      <c r="C87" s="37"/>
      <c r="D87" s="38"/>
      <c r="E87" s="38"/>
      <c r="F87" s="39"/>
      <c r="G87" s="37"/>
      <c r="H87" s="23"/>
      <c r="I87" s="23"/>
      <c r="J87" s="24"/>
      <c r="K87" s="205"/>
      <c r="L87" s="50"/>
      <c r="M87" s="26"/>
      <c r="N87" s="26"/>
      <c r="O87" s="26"/>
      <c r="P87" s="26"/>
      <c r="Q87" s="26"/>
      <c r="R87" s="26"/>
      <c r="S87" s="48"/>
      <c r="T87" s="25"/>
    </row>
    <row r="88" spans="1:20">
      <c r="A88" s="30"/>
      <c r="B88" s="36"/>
      <c r="C88" s="37"/>
      <c r="D88" s="38"/>
      <c r="E88" s="38"/>
      <c r="F88" s="39"/>
      <c r="G88" s="37"/>
      <c r="H88" s="23"/>
      <c r="I88" s="23"/>
      <c r="J88" s="24"/>
      <c r="K88" s="205"/>
      <c r="L88" s="50"/>
      <c r="M88" s="26"/>
      <c r="N88" s="26"/>
      <c r="O88" s="26"/>
      <c r="P88" s="26"/>
      <c r="Q88" s="26"/>
      <c r="R88" s="26"/>
      <c r="S88" s="48"/>
      <c r="T88" s="25"/>
    </row>
    <row r="89" spans="1:20">
      <c r="A89" s="89"/>
      <c r="B89" s="41"/>
      <c r="C89" s="42"/>
      <c r="D89" s="42"/>
      <c r="E89" s="42"/>
      <c r="F89" s="42"/>
      <c r="G89" s="42"/>
      <c r="H89" s="43"/>
      <c r="I89" s="43"/>
      <c r="J89" s="44"/>
      <c r="K89" s="206"/>
      <c r="L89" s="51"/>
      <c r="M89" s="43"/>
      <c r="N89" s="43"/>
      <c r="O89" s="43"/>
      <c r="P89" s="43"/>
      <c r="Q89" s="43"/>
      <c r="R89" s="43"/>
      <c r="S89" s="43"/>
      <c r="T89" s="42"/>
    </row>
    <row r="90" spans="1:20">
      <c r="A90" s="30"/>
      <c r="B90" s="36"/>
      <c r="C90" s="37"/>
      <c r="D90" s="38"/>
      <c r="E90" s="38"/>
      <c r="F90" s="39"/>
      <c r="G90" s="37"/>
      <c r="H90" s="23"/>
      <c r="I90" s="23"/>
      <c r="J90" s="24"/>
      <c r="K90" s="205"/>
      <c r="L90" s="23"/>
      <c r="M90" s="23"/>
      <c r="N90" s="23"/>
      <c r="O90" s="23"/>
      <c r="P90" s="23"/>
      <c r="Q90" s="23"/>
      <c r="R90" s="23"/>
      <c r="S90" s="23"/>
      <c r="T90" s="40"/>
    </row>
    <row r="91" spans="1:20">
      <c r="A91" s="30"/>
      <c r="B91" s="36"/>
      <c r="C91" s="37"/>
      <c r="D91" s="38"/>
      <c r="E91" s="38"/>
      <c r="F91" s="39"/>
      <c r="G91" s="37"/>
      <c r="H91" s="23"/>
      <c r="I91" s="23"/>
      <c r="J91" s="24"/>
      <c r="K91" s="204"/>
      <c r="L91" s="23"/>
      <c r="M91" s="23"/>
      <c r="N91" s="23"/>
      <c r="O91" s="23"/>
      <c r="P91" s="23"/>
      <c r="Q91" s="23"/>
      <c r="R91" s="23"/>
      <c r="S91" s="23"/>
      <c r="T91" s="40"/>
    </row>
    <row r="92" spans="1:20" ht="14.25" customHeight="1">
      <c r="A92" s="30"/>
      <c r="B92" s="36"/>
      <c r="C92" s="37"/>
      <c r="D92" s="38"/>
      <c r="E92" s="38"/>
      <c r="F92" s="39"/>
      <c r="G92" s="37"/>
      <c r="H92" s="23"/>
      <c r="I92" s="23"/>
      <c r="J92" s="24"/>
      <c r="K92" s="205"/>
      <c r="L92" s="23"/>
      <c r="M92" s="23"/>
      <c r="N92" s="23"/>
      <c r="O92" s="23"/>
      <c r="P92" s="23"/>
      <c r="Q92" s="23"/>
      <c r="R92" s="23"/>
      <c r="S92" s="23"/>
      <c r="T92" s="40"/>
    </row>
    <row r="93" spans="1:20">
      <c r="A93" s="30"/>
      <c r="B93" s="36"/>
      <c r="C93" s="37"/>
      <c r="D93" s="38"/>
      <c r="E93" s="38"/>
      <c r="F93" s="39"/>
      <c r="G93" s="37"/>
      <c r="H93" s="23"/>
      <c r="I93" s="23"/>
      <c r="J93" s="24"/>
      <c r="K93" s="205"/>
      <c r="L93" s="23"/>
      <c r="M93" s="23"/>
      <c r="N93" s="23"/>
      <c r="O93" s="23"/>
      <c r="P93" s="23"/>
      <c r="Q93" s="23"/>
      <c r="R93" s="23"/>
      <c r="S93" s="23"/>
      <c r="T93" s="40"/>
    </row>
    <row r="94" spans="1:20">
      <c r="A94" s="30"/>
      <c r="B94" s="36"/>
      <c r="C94" s="37"/>
      <c r="D94" s="38"/>
      <c r="E94" s="38"/>
      <c r="F94" s="39"/>
      <c r="G94" s="37"/>
      <c r="H94" s="23"/>
      <c r="I94" s="23"/>
      <c r="J94" s="24"/>
      <c r="K94" s="205"/>
      <c r="L94" s="23"/>
      <c r="M94" s="23"/>
      <c r="N94" s="23"/>
      <c r="O94" s="23"/>
      <c r="P94" s="23"/>
      <c r="Q94" s="23"/>
      <c r="R94" s="23"/>
      <c r="S94" s="23"/>
      <c r="T94" s="40"/>
    </row>
    <row r="95" spans="1:20">
      <c r="A95" s="89"/>
      <c r="B95" s="41"/>
      <c r="C95" s="42"/>
      <c r="D95" s="42"/>
      <c r="E95" s="42"/>
      <c r="F95" s="42"/>
      <c r="G95" s="42"/>
      <c r="H95" s="43"/>
      <c r="I95" s="43"/>
      <c r="J95" s="44"/>
      <c r="K95" s="206"/>
      <c r="L95" s="64"/>
      <c r="M95" s="43"/>
      <c r="N95" s="43"/>
      <c r="O95" s="43"/>
      <c r="P95" s="43"/>
      <c r="Q95" s="43"/>
      <c r="R95" s="43"/>
      <c r="S95" s="43"/>
      <c r="T95" s="42"/>
    </row>
    <row r="96" spans="1:20">
      <c r="A96" s="34"/>
      <c r="B96" s="34"/>
      <c r="C96" s="34"/>
      <c r="D96" s="34"/>
      <c r="E96" s="34"/>
      <c r="F96" s="34"/>
      <c r="G96" s="34"/>
      <c r="H96" s="35"/>
      <c r="I96" s="35"/>
      <c r="J96" s="35"/>
      <c r="K96" s="203"/>
      <c r="L96" s="64"/>
      <c r="M96" s="35"/>
      <c r="N96" s="35"/>
      <c r="O96" s="35"/>
      <c r="P96" s="35"/>
      <c r="Q96" s="35"/>
      <c r="R96" s="35"/>
      <c r="S96" s="35"/>
      <c r="T96" s="34"/>
    </row>
    <row r="97" spans="1:22">
      <c r="A97" s="34"/>
      <c r="B97" s="34"/>
      <c r="C97" s="34"/>
      <c r="D97" s="34"/>
      <c r="E97" s="34"/>
      <c r="F97" s="34"/>
      <c r="G97" s="34"/>
      <c r="H97" s="35"/>
      <c r="I97" s="35"/>
      <c r="J97" s="35"/>
      <c r="K97" s="203"/>
      <c r="L97" s="63"/>
      <c r="M97" s="35"/>
      <c r="N97" s="35"/>
      <c r="O97" s="35"/>
      <c r="P97" s="35"/>
      <c r="Q97" s="35"/>
      <c r="R97" s="35"/>
      <c r="S97" s="35"/>
      <c r="T97" s="34"/>
    </row>
    <row r="98" spans="1:22" ht="16.5" customHeight="1">
      <c r="A98" s="34"/>
      <c r="B98" s="34"/>
      <c r="C98" s="34"/>
      <c r="D98" s="34"/>
      <c r="E98" s="34"/>
      <c r="F98" s="34"/>
      <c r="G98" s="34"/>
      <c r="H98" s="35"/>
      <c r="I98" s="35"/>
      <c r="J98" s="35"/>
      <c r="K98" s="203"/>
      <c r="L98" s="63"/>
      <c r="M98" s="35"/>
      <c r="N98" s="35"/>
      <c r="O98" s="35"/>
      <c r="P98" s="35"/>
      <c r="Q98" s="35"/>
      <c r="R98" s="35"/>
      <c r="S98" s="35"/>
      <c r="T98" s="34"/>
    </row>
    <row r="99" spans="1:22">
      <c r="A99" s="34"/>
      <c r="B99" s="34"/>
      <c r="C99" s="34"/>
      <c r="D99" s="34"/>
      <c r="E99" s="34"/>
      <c r="F99" s="34"/>
      <c r="G99" s="34"/>
      <c r="H99" s="35"/>
      <c r="I99" s="35"/>
      <c r="J99" s="35"/>
      <c r="K99" s="203"/>
      <c r="L99" s="63"/>
      <c r="M99" s="35"/>
      <c r="N99" s="35"/>
      <c r="O99" s="35"/>
      <c r="P99" s="35"/>
      <c r="Q99" s="35"/>
      <c r="R99" s="35"/>
      <c r="S99" s="35"/>
      <c r="T99" s="34"/>
    </row>
    <row r="100" spans="1:22">
      <c r="A100" s="34"/>
      <c r="B100" s="34"/>
      <c r="C100" s="34"/>
      <c r="D100" s="34"/>
      <c r="E100" s="34"/>
      <c r="F100" s="34"/>
      <c r="G100" s="34"/>
      <c r="H100" s="35"/>
      <c r="I100" s="35"/>
      <c r="J100" s="35"/>
      <c r="K100" s="203"/>
      <c r="L100" s="63"/>
      <c r="M100" s="35"/>
      <c r="N100" s="35"/>
      <c r="O100" s="35"/>
      <c r="P100" s="35"/>
      <c r="Q100" s="35"/>
      <c r="R100" s="35"/>
      <c r="S100" s="35"/>
      <c r="T100" s="34"/>
    </row>
    <row r="101" spans="1:22">
      <c r="A101" s="34"/>
      <c r="B101" s="34"/>
      <c r="C101" s="34"/>
      <c r="D101" s="34"/>
      <c r="E101" s="34"/>
      <c r="F101" s="34"/>
      <c r="G101" s="34"/>
      <c r="H101" s="35"/>
      <c r="I101" s="35"/>
      <c r="J101" s="35"/>
      <c r="K101" s="203"/>
      <c r="L101" s="63"/>
      <c r="M101" s="35"/>
      <c r="N101" s="35"/>
      <c r="O101" s="35"/>
      <c r="P101" s="35"/>
      <c r="Q101" s="35"/>
      <c r="R101" s="35"/>
      <c r="S101" s="35"/>
      <c r="T101" s="34"/>
    </row>
    <row r="102" spans="1:22">
      <c r="A102" s="34"/>
      <c r="B102" s="34"/>
      <c r="C102" s="34"/>
      <c r="D102" s="34"/>
      <c r="E102" s="34"/>
      <c r="F102" s="34"/>
      <c r="G102" s="34"/>
      <c r="H102" s="35"/>
      <c r="I102" s="35"/>
      <c r="J102" s="35"/>
      <c r="K102" s="203"/>
      <c r="L102" s="63"/>
      <c r="M102" s="35"/>
      <c r="N102" s="35"/>
      <c r="O102" s="35"/>
      <c r="P102" s="35"/>
      <c r="Q102" s="35"/>
      <c r="R102" s="35"/>
      <c r="S102" s="35"/>
      <c r="T102" s="34"/>
    </row>
    <row r="106" spans="1:22">
      <c r="U106" s="34"/>
      <c r="V106" s="34"/>
    </row>
    <row r="107" spans="1:22">
      <c r="U107" s="34"/>
      <c r="V107" s="34"/>
    </row>
    <row r="108" spans="1:22">
      <c r="A108" s="34"/>
      <c r="B108" s="34"/>
      <c r="C108" s="34"/>
      <c r="D108" s="34"/>
      <c r="E108" s="34"/>
      <c r="F108" s="34"/>
      <c r="G108" s="34"/>
      <c r="H108" s="35"/>
      <c r="I108" s="35"/>
      <c r="J108" s="35"/>
      <c r="K108" s="203"/>
      <c r="L108" s="63"/>
      <c r="M108" s="35"/>
      <c r="N108" s="35"/>
      <c r="O108" s="35"/>
      <c r="P108" s="35"/>
      <c r="Q108" s="35"/>
      <c r="R108" s="35"/>
      <c r="S108" s="35"/>
      <c r="T108" s="34"/>
      <c r="U108" s="34"/>
      <c r="V108" s="34"/>
    </row>
    <row r="109" spans="1:22">
      <c r="A109" s="34"/>
      <c r="B109" s="34"/>
      <c r="C109" s="34"/>
      <c r="D109" s="34"/>
      <c r="E109" s="34"/>
      <c r="F109" s="34"/>
      <c r="G109" s="34"/>
      <c r="H109" s="35"/>
      <c r="I109" s="35"/>
      <c r="J109" s="35"/>
      <c r="K109" s="203"/>
      <c r="L109" s="63"/>
      <c r="M109" s="35"/>
      <c r="N109" s="35"/>
      <c r="O109" s="35"/>
      <c r="P109" s="35"/>
      <c r="Q109" s="35"/>
      <c r="R109" s="35"/>
      <c r="S109" s="35"/>
      <c r="T109" s="34"/>
      <c r="U109" s="34"/>
      <c r="V109" s="34"/>
    </row>
    <row r="110" spans="1:22">
      <c r="A110" s="34"/>
      <c r="B110" s="34"/>
      <c r="C110" s="34"/>
      <c r="D110" s="34"/>
      <c r="E110" s="34"/>
      <c r="F110" s="34"/>
      <c r="G110" s="34"/>
      <c r="H110" s="35"/>
      <c r="I110" s="35"/>
      <c r="J110" s="35"/>
      <c r="K110" s="203"/>
      <c r="L110" s="23"/>
      <c r="M110" s="35"/>
      <c r="N110" s="35"/>
      <c r="O110" s="35"/>
      <c r="P110" s="35"/>
      <c r="Q110" s="35"/>
      <c r="R110" s="35"/>
      <c r="S110" s="35"/>
      <c r="T110" s="34"/>
      <c r="U110" s="34"/>
      <c r="V110" s="34"/>
    </row>
    <row r="111" spans="1:22">
      <c r="A111" s="30"/>
      <c r="B111" s="36"/>
      <c r="C111" s="37"/>
      <c r="D111" s="38"/>
      <c r="E111" s="38"/>
      <c r="F111" s="39"/>
      <c r="G111" s="37"/>
      <c r="H111" s="23"/>
      <c r="I111" s="23"/>
      <c r="J111" s="24"/>
      <c r="K111" s="204"/>
      <c r="L111" s="65"/>
      <c r="M111" s="23"/>
      <c r="N111" s="23"/>
      <c r="O111" s="23"/>
      <c r="P111" s="23"/>
      <c r="Q111" s="23"/>
      <c r="R111" s="23"/>
      <c r="S111" s="23"/>
      <c r="T111" s="40"/>
      <c r="U111" s="34"/>
      <c r="V111" s="34"/>
    </row>
    <row r="112" spans="1:22">
      <c r="A112" s="25"/>
      <c r="B112" s="25"/>
      <c r="C112" s="25"/>
      <c r="D112" s="25"/>
      <c r="E112" s="25"/>
      <c r="F112" s="25"/>
      <c r="G112" s="25"/>
      <c r="H112" s="26"/>
      <c r="I112" s="26"/>
      <c r="J112" s="26"/>
      <c r="K112" s="207"/>
      <c r="L112" s="65"/>
      <c r="M112" s="26"/>
      <c r="N112" s="26"/>
      <c r="O112" s="26"/>
      <c r="P112" s="26"/>
      <c r="Q112" s="26"/>
      <c r="R112" s="26"/>
      <c r="S112" s="26"/>
      <c r="T112" s="25"/>
      <c r="U112" s="34"/>
      <c r="V112" s="34"/>
    </row>
    <row r="113" spans="1:22">
      <c r="A113" s="25"/>
      <c r="B113" s="36"/>
      <c r="C113" s="25"/>
      <c r="D113" s="25"/>
      <c r="E113" s="25"/>
      <c r="F113" s="25"/>
      <c r="G113" s="25"/>
      <c r="H113" s="26"/>
      <c r="I113" s="26"/>
      <c r="J113" s="26"/>
      <c r="K113" s="207"/>
      <c r="L113" s="63"/>
      <c r="M113" s="26"/>
      <c r="N113" s="26"/>
      <c r="O113" s="26"/>
      <c r="P113" s="26"/>
      <c r="Q113" s="26"/>
      <c r="R113" s="26"/>
      <c r="S113" s="26"/>
      <c r="T113" s="25"/>
      <c r="U113" s="34"/>
      <c r="V113" s="34"/>
    </row>
    <row r="114" spans="1:22">
      <c r="A114" s="34"/>
      <c r="B114" s="34"/>
      <c r="C114" s="34"/>
      <c r="D114" s="34"/>
      <c r="E114" s="34"/>
      <c r="F114" s="34"/>
      <c r="G114" s="34"/>
      <c r="H114" s="35"/>
      <c r="I114" s="35"/>
      <c r="J114" s="35"/>
      <c r="K114" s="203"/>
      <c r="L114" s="63"/>
      <c r="M114" s="35"/>
      <c r="N114" s="35"/>
      <c r="O114" s="35"/>
      <c r="P114" s="35"/>
      <c r="Q114" s="35"/>
      <c r="R114" s="35"/>
      <c r="S114" s="35"/>
      <c r="T114" s="34"/>
      <c r="U114" s="34"/>
      <c r="V114" s="34"/>
    </row>
    <row r="115" spans="1:22">
      <c r="A115" s="34"/>
      <c r="B115" s="34"/>
      <c r="C115" s="34"/>
      <c r="D115" s="34"/>
      <c r="E115" s="34"/>
      <c r="F115" s="34"/>
      <c r="G115" s="34"/>
      <c r="H115" s="35"/>
      <c r="I115" s="35"/>
      <c r="J115" s="35"/>
      <c r="K115" s="203"/>
      <c r="L115" s="65"/>
      <c r="M115" s="35"/>
      <c r="N115" s="35"/>
      <c r="O115" s="35"/>
      <c r="P115" s="35"/>
      <c r="Q115" s="35"/>
      <c r="R115" s="35"/>
      <c r="S115" s="35"/>
      <c r="T115" s="34"/>
      <c r="U115" s="34"/>
      <c r="V115" s="34"/>
    </row>
    <row r="116" spans="1:22">
      <c r="A116" s="25"/>
      <c r="B116" s="25"/>
      <c r="C116" s="25"/>
      <c r="D116" s="25"/>
      <c r="E116" s="25"/>
      <c r="F116" s="25"/>
      <c r="G116" s="25"/>
      <c r="H116" s="26"/>
      <c r="I116" s="26"/>
      <c r="J116" s="26"/>
      <c r="K116" s="207"/>
      <c r="L116" s="65"/>
      <c r="M116" s="26"/>
      <c r="N116" s="26"/>
      <c r="O116" s="26"/>
      <c r="P116" s="26"/>
      <c r="Q116" s="26"/>
      <c r="R116" s="26"/>
      <c r="S116" s="26"/>
      <c r="T116" s="25"/>
      <c r="U116" s="34"/>
      <c r="V116" s="34"/>
    </row>
    <row r="117" spans="1:22">
      <c r="A117" s="25"/>
      <c r="B117" s="25"/>
      <c r="C117" s="25"/>
      <c r="D117" s="25"/>
      <c r="E117" s="25"/>
      <c r="F117" s="25"/>
      <c r="G117" s="25"/>
      <c r="H117" s="26"/>
      <c r="I117" s="26"/>
      <c r="J117" s="26"/>
      <c r="K117" s="207"/>
      <c r="L117" s="65"/>
      <c r="M117" s="26"/>
      <c r="N117" s="26"/>
      <c r="O117" s="26"/>
      <c r="P117" s="26"/>
      <c r="Q117" s="26"/>
      <c r="R117" s="26"/>
      <c r="S117" s="26"/>
      <c r="T117" s="25"/>
      <c r="U117" s="34"/>
      <c r="V117" s="34"/>
    </row>
    <row r="118" spans="1:22">
      <c r="A118" s="25"/>
      <c r="B118" s="25"/>
      <c r="C118" s="25"/>
      <c r="D118" s="25"/>
      <c r="E118" s="25"/>
      <c r="F118" s="25"/>
      <c r="G118" s="25"/>
      <c r="H118" s="26"/>
      <c r="I118" s="26"/>
      <c r="J118" s="26"/>
      <c r="K118" s="207"/>
      <c r="L118" s="63"/>
      <c r="M118" s="26"/>
      <c r="N118" s="26"/>
      <c r="O118" s="26"/>
      <c r="P118" s="26"/>
      <c r="Q118" s="26"/>
      <c r="R118" s="26"/>
      <c r="S118" s="26"/>
      <c r="T118" s="25"/>
      <c r="U118" s="34"/>
      <c r="V118" s="34"/>
    </row>
    <row r="119" spans="1:22">
      <c r="A119" s="34"/>
      <c r="B119" s="34"/>
      <c r="C119" s="34"/>
      <c r="D119" s="34"/>
      <c r="E119" s="34"/>
      <c r="F119" s="34"/>
      <c r="G119" s="34"/>
      <c r="H119" s="35"/>
      <c r="I119" s="35"/>
      <c r="J119" s="35"/>
      <c r="K119" s="203"/>
      <c r="L119" s="63"/>
      <c r="M119" s="35"/>
      <c r="N119" s="35"/>
      <c r="O119" s="35"/>
      <c r="P119" s="35"/>
      <c r="Q119" s="35"/>
      <c r="R119" s="35"/>
      <c r="S119" s="35"/>
      <c r="T119" s="34"/>
      <c r="U119" s="34"/>
      <c r="V119" s="34"/>
    </row>
    <row r="120" spans="1:22">
      <c r="A120" s="34"/>
      <c r="B120" s="34"/>
      <c r="C120" s="34"/>
      <c r="D120" s="34"/>
      <c r="E120" s="34"/>
      <c r="F120" s="34"/>
      <c r="G120" s="34"/>
      <c r="H120" s="35"/>
      <c r="I120" s="35"/>
      <c r="J120" s="35"/>
      <c r="K120" s="203"/>
      <c r="L120" s="65"/>
      <c r="M120" s="35"/>
      <c r="N120" s="35"/>
      <c r="O120" s="35"/>
      <c r="P120" s="35"/>
      <c r="Q120" s="35"/>
      <c r="R120" s="35"/>
      <c r="S120" s="35"/>
      <c r="T120" s="34"/>
      <c r="U120" s="34"/>
      <c r="V120" s="34"/>
    </row>
    <row r="121" spans="1:22">
      <c r="A121" s="25"/>
      <c r="B121" s="25"/>
      <c r="C121" s="25"/>
      <c r="D121" s="25"/>
      <c r="E121" s="25"/>
      <c r="F121" s="25"/>
      <c r="G121" s="25"/>
      <c r="H121" s="26"/>
      <c r="I121" s="26"/>
      <c r="J121" s="26"/>
      <c r="K121" s="207"/>
      <c r="L121" s="65"/>
      <c r="M121" s="26"/>
      <c r="N121" s="26"/>
      <c r="O121" s="26"/>
      <c r="P121" s="26"/>
      <c r="Q121" s="26"/>
      <c r="R121" s="26"/>
      <c r="S121" s="26"/>
      <c r="T121" s="25"/>
      <c r="U121" s="34"/>
      <c r="V121" s="34"/>
    </row>
    <row r="122" spans="1:22">
      <c r="A122" s="30"/>
      <c r="B122" s="36"/>
      <c r="C122" s="37"/>
      <c r="D122" s="38"/>
      <c r="E122" s="38"/>
      <c r="F122" s="39"/>
      <c r="G122" s="37"/>
      <c r="H122" s="23"/>
      <c r="I122" s="23"/>
      <c r="J122" s="24"/>
      <c r="K122" s="207"/>
      <c r="L122" s="23"/>
      <c r="M122" s="26"/>
      <c r="N122" s="26"/>
      <c r="O122" s="26"/>
      <c r="P122" s="26"/>
      <c r="Q122" s="26"/>
      <c r="R122" s="26"/>
      <c r="S122" s="26"/>
      <c r="T122" s="25"/>
      <c r="U122" s="34"/>
      <c r="V122" s="34"/>
    </row>
    <row r="123" spans="1:22">
      <c r="A123" s="89"/>
      <c r="B123" s="41"/>
      <c r="C123" s="42"/>
      <c r="D123" s="42"/>
      <c r="E123" s="42"/>
      <c r="F123" s="42"/>
      <c r="G123" s="42"/>
      <c r="H123" s="43"/>
      <c r="I123" s="43"/>
      <c r="J123" s="44"/>
      <c r="K123" s="204"/>
      <c r="L123" s="43"/>
      <c r="M123" s="23"/>
      <c r="N123" s="23"/>
      <c r="O123" s="23"/>
      <c r="P123" s="23"/>
      <c r="Q123" s="23"/>
      <c r="R123" s="23"/>
      <c r="S123" s="26"/>
      <c r="T123" s="40"/>
      <c r="U123" s="34"/>
      <c r="V123" s="34"/>
    </row>
    <row r="124" spans="1:22">
      <c r="A124" s="25"/>
      <c r="B124" s="25"/>
      <c r="C124" s="25"/>
      <c r="D124" s="25"/>
      <c r="E124" s="25"/>
      <c r="F124" s="25"/>
      <c r="G124" s="25"/>
      <c r="H124" s="26"/>
      <c r="I124" s="26"/>
      <c r="J124" s="26"/>
      <c r="K124" s="206"/>
      <c r="L124" s="65"/>
      <c r="M124" s="43"/>
      <c r="N124" s="43"/>
      <c r="O124" s="43"/>
      <c r="P124" s="43"/>
      <c r="Q124" s="43"/>
      <c r="R124" s="43"/>
      <c r="S124" s="23"/>
      <c r="T124" s="42"/>
      <c r="U124" s="34"/>
      <c r="V124" s="34"/>
    </row>
    <row r="125" spans="1:22">
      <c r="A125" s="25"/>
      <c r="B125" s="25"/>
      <c r="C125" s="25"/>
      <c r="D125" s="25"/>
      <c r="E125" s="25"/>
      <c r="F125" s="25"/>
      <c r="G125" s="25"/>
      <c r="H125" s="26"/>
      <c r="I125" s="26"/>
      <c r="J125" s="26"/>
      <c r="K125" s="207"/>
      <c r="L125" s="65"/>
      <c r="M125" s="26"/>
      <c r="N125" s="26"/>
      <c r="O125" s="26"/>
      <c r="P125" s="26"/>
      <c r="Q125" s="26"/>
      <c r="R125" s="26"/>
      <c r="S125" s="43"/>
      <c r="T125" s="25"/>
      <c r="U125" s="34"/>
      <c r="V125" s="34"/>
    </row>
    <row r="126" spans="1:22">
      <c r="A126" s="25"/>
      <c r="B126" s="25"/>
      <c r="C126" s="25"/>
      <c r="D126" s="25"/>
      <c r="E126" s="25"/>
      <c r="F126" s="25"/>
      <c r="G126" s="25"/>
      <c r="H126" s="26"/>
      <c r="I126" s="26"/>
      <c r="J126" s="26"/>
      <c r="K126" s="207"/>
      <c r="L126" s="63"/>
      <c r="M126" s="26"/>
      <c r="N126" s="26"/>
      <c r="O126" s="26"/>
      <c r="P126" s="26"/>
      <c r="Q126" s="26"/>
      <c r="R126" s="26"/>
      <c r="S126" s="26"/>
      <c r="T126" s="25"/>
      <c r="U126" s="34"/>
      <c r="V126" s="34"/>
    </row>
    <row r="127" spans="1:22">
      <c r="A127" s="34"/>
      <c r="B127" s="34"/>
      <c r="C127" s="34"/>
      <c r="D127" s="34"/>
      <c r="E127" s="34"/>
      <c r="F127" s="34"/>
      <c r="G127" s="34"/>
      <c r="H127" s="35"/>
      <c r="I127" s="35"/>
      <c r="J127" s="35"/>
      <c r="K127" s="203"/>
      <c r="L127" s="63"/>
      <c r="M127" s="35"/>
      <c r="N127" s="35"/>
      <c r="O127" s="35"/>
      <c r="P127" s="35"/>
      <c r="Q127" s="35"/>
      <c r="R127" s="35"/>
      <c r="S127" s="35"/>
      <c r="T127" s="34"/>
      <c r="U127" s="34"/>
      <c r="V127" s="34"/>
    </row>
    <row r="128" spans="1:22">
      <c r="A128" s="34"/>
      <c r="B128" s="34"/>
      <c r="C128" s="34"/>
      <c r="D128" s="34"/>
      <c r="E128" s="34"/>
      <c r="F128" s="34"/>
      <c r="G128" s="34"/>
      <c r="H128" s="35"/>
      <c r="I128" s="35"/>
      <c r="J128" s="35"/>
      <c r="K128" s="203"/>
      <c r="L128" s="63"/>
      <c r="M128" s="35"/>
      <c r="N128" s="35"/>
      <c r="O128" s="35"/>
      <c r="P128" s="35"/>
      <c r="Q128" s="35"/>
      <c r="R128" s="35"/>
      <c r="S128" s="35"/>
      <c r="T128" s="34"/>
      <c r="U128" s="34"/>
      <c r="V128" s="34"/>
    </row>
    <row r="129" spans="1:20">
      <c r="A129" s="34"/>
      <c r="B129" s="34"/>
      <c r="C129" s="34"/>
      <c r="D129" s="34"/>
      <c r="E129" s="34"/>
      <c r="F129" s="34"/>
      <c r="G129" s="34"/>
      <c r="H129" s="35"/>
      <c r="I129" s="35"/>
      <c r="J129" s="35"/>
      <c r="K129" s="203"/>
      <c r="L129" s="63"/>
      <c r="M129" s="35"/>
      <c r="N129" s="35"/>
      <c r="O129" s="35"/>
      <c r="P129" s="35"/>
      <c r="Q129" s="35"/>
      <c r="R129" s="35"/>
      <c r="S129" s="35"/>
      <c r="T129" s="34"/>
    </row>
    <row r="130" spans="1:20">
      <c r="A130" s="34"/>
      <c r="B130" s="34"/>
      <c r="C130" s="34"/>
      <c r="D130" s="34"/>
      <c r="E130" s="34"/>
      <c r="F130" s="34"/>
      <c r="G130" s="34"/>
      <c r="H130" s="35"/>
      <c r="I130" s="35"/>
      <c r="J130" s="35"/>
      <c r="K130" s="203"/>
      <c r="L130" s="63"/>
      <c r="M130" s="35"/>
      <c r="N130" s="35"/>
      <c r="O130" s="35"/>
      <c r="P130" s="35"/>
      <c r="Q130" s="35"/>
      <c r="R130" s="35"/>
      <c r="S130" s="35"/>
      <c r="T130" s="34"/>
    </row>
  </sheetData>
  <mergeCells count="27">
    <mergeCell ref="A10:B10"/>
    <mergeCell ref="C5:C8"/>
    <mergeCell ref="D5:D8"/>
    <mergeCell ref="E5:E8"/>
    <mergeCell ref="K5:K7"/>
    <mergeCell ref="I3:T3"/>
    <mergeCell ref="A4:V4"/>
    <mergeCell ref="N6:R6"/>
    <mergeCell ref="U5:U8"/>
    <mergeCell ref="I5:I7"/>
    <mergeCell ref="B5:B8"/>
    <mergeCell ref="I2:V2"/>
    <mergeCell ref="C49:E49"/>
    <mergeCell ref="T5:T7"/>
    <mergeCell ref="M5:R5"/>
    <mergeCell ref="M6:M7"/>
    <mergeCell ref="L5:L7"/>
    <mergeCell ref="F5:F8"/>
    <mergeCell ref="G5:G8"/>
    <mergeCell ref="H5:H7"/>
    <mergeCell ref="A38:V38"/>
    <mergeCell ref="A21:V21"/>
    <mergeCell ref="A5:A8"/>
    <mergeCell ref="V5:V8"/>
    <mergeCell ref="A11:V11"/>
    <mergeCell ref="S5:S7"/>
    <mergeCell ref="J5:J7"/>
  </mergeCells>
  <pageMargins left="0.78740157480314965" right="0.78740157480314965" top="0.59055118110236227" bottom="0.39370078740157483" header="0" footer="0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>
      <selection activeCell="M17" sqref="M17"/>
    </sheetView>
  </sheetViews>
  <sheetFormatPr defaultRowHeight="15"/>
  <cols>
    <col min="1" max="1" width="4.140625" customWidth="1"/>
    <col min="2" max="2" width="17.7109375" customWidth="1"/>
    <col min="3" max="3" width="10.7109375" customWidth="1"/>
    <col min="4" max="4" width="19.5703125" customWidth="1"/>
    <col min="5" max="5" width="8" bestFit="1" customWidth="1"/>
    <col min="6" max="6" width="8.5703125" bestFit="1" customWidth="1"/>
    <col min="7" max="8" width="9.140625" bestFit="1" customWidth="1"/>
    <col min="9" max="9" width="7" customWidth="1"/>
    <col min="10" max="10" width="8" bestFit="1" customWidth="1"/>
    <col min="11" max="11" width="8.5703125" bestFit="1" customWidth="1"/>
    <col min="12" max="12" width="9.140625" bestFit="1" customWidth="1"/>
    <col min="13" max="13" width="14.85546875" customWidth="1"/>
    <col min="14" max="14" width="14.4257812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8" bestFit="1" customWidth="1"/>
    <col min="262" max="262" width="8.5703125" bestFit="1" customWidth="1"/>
    <col min="263" max="264" width="9.140625" bestFit="1" customWidth="1"/>
    <col min="265" max="265" width="7" customWidth="1"/>
    <col min="266" max="266" width="8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8" bestFit="1" customWidth="1"/>
    <col min="518" max="518" width="8.5703125" bestFit="1" customWidth="1"/>
    <col min="519" max="520" width="9.140625" bestFit="1" customWidth="1"/>
    <col min="521" max="521" width="7" customWidth="1"/>
    <col min="522" max="522" width="8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8" bestFit="1" customWidth="1"/>
    <col min="774" max="774" width="8.5703125" bestFit="1" customWidth="1"/>
    <col min="775" max="776" width="9.140625" bestFit="1" customWidth="1"/>
    <col min="777" max="777" width="7" customWidth="1"/>
    <col min="778" max="778" width="8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8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8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8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8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8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8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8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8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8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8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8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8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8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8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8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8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8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8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8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8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8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8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8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8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8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8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8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8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8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8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8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8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8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8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8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8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8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8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8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8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8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8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8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8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8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8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8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8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8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8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8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8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8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8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8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8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8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8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8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8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8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8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8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8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8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8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8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8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8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8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8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8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8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8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8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8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8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8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8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8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8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8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8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8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8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8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8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8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8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8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8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8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8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8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8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8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8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8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8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8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8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8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8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8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8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8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8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8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8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8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8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8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8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8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8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8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8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8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8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8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1" spans="1:15" ht="25.5" customHeight="1">
      <c r="A1" s="7"/>
      <c r="F1" s="250" t="s">
        <v>41</v>
      </c>
      <c r="G1" s="250"/>
      <c r="H1" s="250"/>
      <c r="I1" s="250"/>
      <c r="J1" s="250"/>
      <c r="K1" s="250"/>
      <c r="L1" s="250"/>
      <c r="M1" s="250"/>
      <c r="N1" s="250"/>
    </row>
    <row r="2" spans="1:15" ht="16.5" customHeight="1">
      <c r="A2" s="7"/>
      <c r="F2" s="251"/>
      <c r="G2" s="251"/>
      <c r="H2" s="251"/>
      <c r="I2" s="251"/>
      <c r="J2" s="251"/>
      <c r="K2" s="251"/>
      <c r="L2" s="251"/>
      <c r="M2" s="251"/>
      <c r="N2" s="251"/>
    </row>
    <row r="3" spans="1:15" ht="61.5" customHeight="1">
      <c r="A3" s="252" t="s">
        <v>81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5" ht="19.5" customHeight="1">
      <c r="A4" s="18"/>
      <c r="B4" s="18"/>
      <c r="C4" s="18"/>
      <c r="D4" s="258" t="s">
        <v>42</v>
      </c>
      <c r="E4" s="258"/>
      <c r="F4" s="258"/>
      <c r="G4" s="258"/>
      <c r="H4" s="258"/>
      <c r="I4" s="18"/>
      <c r="J4" s="18"/>
      <c r="K4" s="18"/>
      <c r="L4" s="18"/>
      <c r="M4" s="18"/>
      <c r="N4" s="18"/>
    </row>
    <row r="5" spans="1:15" s="1" customFormat="1" ht="18" customHeight="1">
      <c r="A5" s="253" t="s">
        <v>0</v>
      </c>
      <c r="B5" s="256" t="s">
        <v>22</v>
      </c>
      <c r="C5" s="257" t="s">
        <v>23</v>
      </c>
      <c r="D5" s="257" t="s">
        <v>3</v>
      </c>
      <c r="E5" s="256" t="s">
        <v>24</v>
      </c>
      <c r="F5" s="256"/>
      <c r="G5" s="256"/>
      <c r="H5" s="256"/>
      <c r="I5" s="256"/>
      <c r="J5" s="256" t="s">
        <v>4</v>
      </c>
      <c r="K5" s="256"/>
      <c r="L5" s="256"/>
      <c r="M5" s="256"/>
      <c r="N5" s="256"/>
    </row>
    <row r="6" spans="1:15" s="1" customFormat="1" ht="56.25" customHeight="1">
      <c r="A6" s="254"/>
      <c r="B6" s="256"/>
      <c r="C6" s="257"/>
      <c r="D6" s="257"/>
      <c r="E6" s="5" t="s">
        <v>25</v>
      </c>
      <c r="F6" s="5" t="s">
        <v>26</v>
      </c>
      <c r="G6" s="5" t="s">
        <v>27</v>
      </c>
      <c r="H6" s="5" t="s">
        <v>28</v>
      </c>
      <c r="I6" s="5" t="s">
        <v>8</v>
      </c>
      <c r="J6" s="5" t="s">
        <v>25</v>
      </c>
      <c r="K6" s="5" t="s">
        <v>29</v>
      </c>
      <c r="L6" s="5" t="s">
        <v>30</v>
      </c>
      <c r="M6" s="5" t="s">
        <v>28</v>
      </c>
      <c r="N6" s="5" t="s">
        <v>8</v>
      </c>
    </row>
    <row r="7" spans="1:15" s="1" customFormat="1">
      <c r="A7" s="255"/>
      <c r="B7" s="256"/>
      <c r="C7" s="8" t="s">
        <v>21</v>
      </c>
      <c r="D7" s="6" t="s">
        <v>16</v>
      </c>
      <c r="E7" s="6" t="s">
        <v>20</v>
      </c>
      <c r="F7" s="6" t="s">
        <v>20</v>
      </c>
      <c r="G7" s="6" t="s">
        <v>20</v>
      </c>
      <c r="H7" s="6" t="s">
        <v>20</v>
      </c>
      <c r="I7" s="6" t="s">
        <v>20</v>
      </c>
      <c r="J7" s="6" t="s">
        <v>17</v>
      </c>
      <c r="K7" s="6" t="s">
        <v>17</v>
      </c>
      <c r="L7" s="6" t="s">
        <v>17</v>
      </c>
      <c r="M7" s="6" t="s">
        <v>17</v>
      </c>
      <c r="N7" s="6" t="s">
        <v>17</v>
      </c>
    </row>
    <row r="8" spans="1:15" s="1" customForma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5" s="70" customFormat="1">
      <c r="A9" s="67"/>
      <c r="B9" s="67" t="s">
        <v>43</v>
      </c>
      <c r="C9" s="68">
        <f>C10+C11+C12</f>
        <v>13793.400000000001</v>
      </c>
      <c r="D9" s="69">
        <f>D10+D11+D12</f>
        <v>576</v>
      </c>
      <c r="E9" s="67">
        <v>0</v>
      </c>
      <c r="F9" s="67">
        <v>0</v>
      </c>
      <c r="G9" s="67">
        <v>0</v>
      </c>
      <c r="H9" s="67">
        <f>H10+H11+H12</f>
        <v>11</v>
      </c>
      <c r="I9" s="67">
        <f>H9+G9+F9+E9</f>
        <v>11</v>
      </c>
      <c r="J9" s="67">
        <v>0</v>
      </c>
      <c r="K9" s="67">
        <v>0</v>
      </c>
      <c r="L9" s="67">
        <v>0</v>
      </c>
      <c r="M9" s="68">
        <f>M10+M11+M12</f>
        <v>31376159</v>
      </c>
      <c r="N9" s="68">
        <f>M9+L9+K9+J9</f>
        <v>31376159</v>
      </c>
    </row>
    <row r="10" spans="1:15" s="11" customFormat="1">
      <c r="A10" s="6">
        <v>1</v>
      </c>
      <c r="B10" s="33" t="s">
        <v>78</v>
      </c>
      <c r="C10" s="2">
        <f>'Прил 1'!H12</f>
        <v>6323.9</v>
      </c>
      <c r="D10" s="9">
        <f>'Прил 1'!K12</f>
        <v>279</v>
      </c>
      <c r="E10" s="6">
        <v>0</v>
      </c>
      <c r="F10" s="6">
        <v>0</v>
      </c>
      <c r="G10" s="6">
        <v>0</v>
      </c>
      <c r="H10" s="6">
        <v>4</v>
      </c>
      <c r="I10" s="6">
        <f>H10+G10+F10+E10</f>
        <v>4</v>
      </c>
      <c r="J10" s="6">
        <v>0</v>
      </c>
      <c r="K10" s="6">
        <v>0</v>
      </c>
      <c r="L10" s="6">
        <v>0</v>
      </c>
      <c r="M10" s="10">
        <f>'Прил 1'!M12</f>
        <v>12028040</v>
      </c>
      <c r="N10" s="10">
        <f t="shared" ref="N10:N12" si="0">M10+L10+K10+J10</f>
        <v>12028040</v>
      </c>
    </row>
    <row r="11" spans="1:15" s="11" customFormat="1">
      <c r="A11" s="6">
        <v>2</v>
      </c>
      <c r="B11" s="33" t="s">
        <v>79</v>
      </c>
      <c r="C11" s="2">
        <f>'Прил 1'!H22</f>
        <v>4058.8</v>
      </c>
      <c r="D11" s="9">
        <f>'Прил 1'!K22</f>
        <v>146</v>
      </c>
      <c r="E11" s="6">
        <v>0</v>
      </c>
      <c r="F11" s="6">
        <v>0</v>
      </c>
      <c r="G11" s="6">
        <v>0</v>
      </c>
      <c r="H11" s="6">
        <v>4</v>
      </c>
      <c r="I11" s="6">
        <f t="shared" ref="I11:I12" si="1">H11+G11+F11+E11</f>
        <v>4</v>
      </c>
      <c r="J11" s="6">
        <v>0</v>
      </c>
      <c r="K11" s="6">
        <v>0</v>
      </c>
      <c r="L11" s="6">
        <v>0</v>
      </c>
      <c r="M11" s="10">
        <f>'Прил 1'!M22</f>
        <v>9681655</v>
      </c>
      <c r="N11" s="10">
        <f t="shared" si="0"/>
        <v>9681655</v>
      </c>
    </row>
    <row r="12" spans="1:15" s="11" customFormat="1">
      <c r="A12" s="6">
        <v>3</v>
      </c>
      <c r="B12" s="33" t="s">
        <v>80</v>
      </c>
      <c r="C12" s="12">
        <f>'Прил 1'!H39</f>
        <v>3410.7</v>
      </c>
      <c r="D12" s="9">
        <f>'Прил 1'!K39</f>
        <v>151</v>
      </c>
      <c r="E12" s="6">
        <v>0</v>
      </c>
      <c r="F12" s="6">
        <v>0</v>
      </c>
      <c r="G12" s="6">
        <v>0</v>
      </c>
      <c r="H12" s="6">
        <v>3</v>
      </c>
      <c r="I12" s="6">
        <f t="shared" si="1"/>
        <v>3</v>
      </c>
      <c r="J12" s="6">
        <v>0</v>
      </c>
      <c r="K12" s="6">
        <v>0</v>
      </c>
      <c r="L12" s="6">
        <v>0</v>
      </c>
      <c r="M12" s="10">
        <f>'Прил 1'!M39</f>
        <v>9666464</v>
      </c>
      <c r="N12" s="10">
        <f t="shared" si="0"/>
        <v>9666464</v>
      </c>
      <c r="O12" s="20"/>
    </row>
    <row r="18" spans="1:17">
      <c r="A18" s="13"/>
    </row>
    <row r="21" spans="1:17">
      <c r="Q21" s="19"/>
    </row>
  </sheetData>
  <mergeCells count="10">
    <mergeCell ref="F1:N1"/>
    <mergeCell ref="F2:N2"/>
    <mergeCell ref="A3:N3"/>
    <mergeCell ref="A5:A7"/>
    <mergeCell ref="B5:B7"/>
    <mergeCell ref="C5:C6"/>
    <mergeCell ref="D5:D6"/>
    <mergeCell ref="E5:I5"/>
    <mergeCell ref="J5:N5"/>
    <mergeCell ref="D4:H4"/>
  </mergeCells>
  <pageMargins left="0.59055118110236227" right="0.59055118110236227" top="1.1811023622047245" bottom="0.78740157480314965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2020-12-07T03:41:35Z</dcterms:modified>
</cp:coreProperties>
</file>