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8075" windowHeight="10590" activeTab="0"/>
  </bookViews>
  <sheets>
    <sheet name="шаблон запроса" sheetId="1" r:id="rId1"/>
  </sheets>
  <definedNames>
    <definedName name="_xlnm.Print_Titles" localSheetId="0">'шаблон запроса'!$4:$7</definedName>
    <definedName name="_xlnm.Print_Area" localSheetId="0">'шаблон запроса'!$A$1:$Q$79</definedName>
  </definedNames>
  <calcPr fullCalcOnLoad="1"/>
</workbook>
</file>

<file path=xl/sharedStrings.xml><?xml version="1.0" encoding="utf-8"?>
<sst xmlns="http://schemas.openxmlformats.org/spreadsheetml/2006/main" count="87" uniqueCount="87">
  <si>
    <t>ИТОГО ПО ВСЕМ УКАЗАМ</t>
  </si>
  <si>
    <t xml:space="preserve">Предусмотрено в консолидированном бюджете субъекта РФ  </t>
  </si>
  <si>
    <t>в том числе по источникам финансирования:</t>
  </si>
  <si>
    <t>из них:</t>
  </si>
  <si>
    <t xml:space="preserve"> за счет бюджета субъекта РФ</t>
  </si>
  <si>
    <t>объем средств, отнесенных на дефицит консолидированного бюджета субъекта РФ</t>
  </si>
  <si>
    <t>Объем недостающих средств (не предусмотренных в в консолидированном бюджете субъекта РФ)</t>
  </si>
  <si>
    <t>Мероприятия, направленные на содействие стратегическому планированию и экономическому развитию, включая содействие созданию высокопроизводительных рабочих мест, повышение производительсности труда</t>
  </si>
  <si>
    <t xml:space="preserve">   - мероприятия, направленные на развитие малого  и среднего предпринимательства, включая создание уполномоченного по защите прав предпринимателей</t>
  </si>
  <si>
    <t xml:space="preserve">   - мероприятия ФЦП "ДВ и З до 2013 г"</t>
  </si>
  <si>
    <t xml:space="preserve">   - мероприятия ФЦП "ДВ и БР до 2018 г"</t>
  </si>
  <si>
    <t>Мероприятия, направленные на совершентвование бюджетной, налоговой политики и повышение эффективности бюджетных расходов</t>
  </si>
  <si>
    <t>Мероприятия, направленные на приватизацию и совершенствование управления государственным имуществом</t>
  </si>
  <si>
    <t>Мероприятия, направленные на улучшение условий ведения предпринимательской деятельности, в  т.ч.:</t>
  </si>
  <si>
    <t>Мероприятия, направленные на ускоренное развитие Дальнего Востока, в т.ч.:</t>
  </si>
  <si>
    <t>Указ № 596 "О долгосрочной государственной экономической политике" в том числе:</t>
  </si>
  <si>
    <t>Указ № 597 "О мероприятиях по реализации государственной социальной политики" в том числе:</t>
  </si>
  <si>
    <t>Указ № 598 "О совершенствовании государственной политики в сфере здравоохранения" в том числе:</t>
  </si>
  <si>
    <t>мероприятия, направленные на сохранение и укрепление здоровья граждан, в том числе:</t>
  </si>
  <si>
    <t>мероприятия по предупреждению потерь здоровья населения:</t>
  </si>
  <si>
    <t xml:space="preserve"> - от онкологических заболеваний</t>
  </si>
  <si>
    <t xml:space="preserve"> - от заболевания туберкулезом</t>
  </si>
  <si>
    <t xml:space="preserve"> - младенческой смерности</t>
  </si>
  <si>
    <t>мероприятия по формированию здорового образа жизни</t>
  </si>
  <si>
    <t>мероприятия, направленные на лекарственное обеспечение населения</t>
  </si>
  <si>
    <t>мероприятия, направленные на совершенствование системы образования</t>
  </si>
  <si>
    <t>мероприятия по выявлению и поддержки одаренных детей</t>
  </si>
  <si>
    <t>мероприятия, направленные на предоставление дополнительного образования детям</t>
  </si>
  <si>
    <t>мероприятия по поддержке  педагогических работников, работающих с детьми из социально неблагополучных семей</t>
  </si>
  <si>
    <t>мероприятия, направленные на сохранение и  развитие российской культуры</t>
  </si>
  <si>
    <t>мероприятия, направленные на поддержку социально ориентированных некоммерческих организаций</t>
  </si>
  <si>
    <t>мероприятия, направленные на развитие доступного и комфортного жилья, в т.ч:</t>
  </si>
  <si>
    <t xml:space="preserve"> - формирование специальных условий  ипотечного кредитования для различных категорий граждан</t>
  </si>
  <si>
    <t xml:space="preserve"> - мероприятия, направленные на улучшение жилищных условий семей, имеющих трех и более детей, включая создание необходимой инфраструктуры на земельных участках</t>
  </si>
  <si>
    <t xml:space="preserve"> - формирование рынка  доступного арендного жилья и развитие некоммерческого жилищного фонда для граждан, имеющих невысокий уровень дохода</t>
  </si>
  <si>
    <t>мероприятия, направленные на улучшение качества жилищно-коммунальных услуг, в т.ч.:</t>
  </si>
  <si>
    <t xml:space="preserve">   - инвестиции в объекты коммунального хозяйства </t>
  </si>
  <si>
    <t xml:space="preserve">   -  капитальный ремонт коммунальных объектов</t>
  </si>
  <si>
    <t xml:space="preserve">   - средства на капремонт жилого фонда и переселения граждан из аварийного и ветхого жилфонда </t>
  </si>
  <si>
    <t>в т.ч. средства Госкорпорации</t>
  </si>
  <si>
    <t xml:space="preserve"> - мероприятия, направленные на создание условий для привлечения частных инвестиций в сферу ЖКХ</t>
  </si>
  <si>
    <t>Указ Президента РФ от 07.05.2012 № 600 "О мерах по обеспечению граждан Российской Федерации доступным и комфортным жильем и повышению качества жилищно-коммунальных услуг" в том числе:</t>
  </si>
  <si>
    <t>мероприятия, направленные на  предоставление государственных и муниципальных услуг по принципу "одного окна", включая создание и обеспечение функционирования МФЦ</t>
  </si>
  <si>
    <t>мероприятия, направленные на  раскрытие информации о деятельности органов исполнительной власти в сети Интернет, включая проекты НПА, внедрение механизмов общественного обсуждения</t>
  </si>
  <si>
    <t>мероприятия, направленные на  дальнейшее совершенствование и развитие института оценки регулирующего воздействия</t>
  </si>
  <si>
    <t>мероприятия, направленные на реформирование и развитие государственной службы, включая внедрение новых принципов кадровой политики</t>
  </si>
  <si>
    <t>мероприятия, направленные на повышение бюджетной обеспеченности местных бюджетов</t>
  </si>
  <si>
    <t>мероприятия, направленные на  совершенствование работы по предупреждению национальных конфликтов, включая создание создание эффективных механизмов их урегулирования и проведение системного мониторинга состояния межнациональных отношений, а также на активизацию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</t>
  </si>
  <si>
    <t xml:space="preserve">Указ Президента РФ от 07.05.2012 № 602 "Об обеспечении межнационального согласия"  </t>
  </si>
  <si>
    <t>мероприятия, направленные на повышение рождаемости и поддержке семей, имеющих трех и более детей,  в т.ч.:</t>
  </si>
  <si>
    <t xml:space="preserve">  -  ежемесячная денежная выплата в размере прожиточного минимума на детей, назначаемая в случае рождения после 31 декабря 2012 г. третьего ребенка или последующих детей до достижения ребенком возраста трех лет</t>
  </si>
  <si>
    <t>мероприятия, направленные на увеличение продолжительности жизни</t>
  </si>
  <si>
    <t>Указ Президента РФ от 07.05.2012 № 606 "О мерах по реализации демографической политики в   Российской Федерации" в том числе:</t>
  </si>
  <si>
    <t>Указ Президента РФ от 07.05.2012 № 599 "О мерах по реализации государственной политики в области образования и науки" в том числе:</t>
  </si>
  <si>
    <t xml:space="preserve">Указ Президента РФ от 07.05.2012 № 601 "Об основных направлениях системы совершенствования государственного управления" в том числе: </t>
  </si>
  <si>
    <t xml:space="preserve">    - мероприятия, направленные на инвестиционное развитие, включая  реализацию Указа Президента Российской Федерации № 1276, внедрение стандарта АСИ;</t>
  </si>
  <si>
    <t>Мероприятия, направленные на инновационное развитие и модернизацию экономики, включая увеличение высокотехнологичных и наукоемких отраслей</t>
  </si>
  <si>
    <t xml:space="preserve"> - от болезней системы кровообращения</t>
  </si>
  <si>
    <t xml:space="preserve"> - смертности от ДТП</t>
  </si>
  <si>
    <t>мероприятия по обеспечению системы здравоохранения медицинскими кадрами</t>
  </si>
  <si>
    <t xml:space="preserve">мероприятия по обеспечению доступности дошкольного образования </t>
  </si>
  <si>
    <t>мероприятия, направленные на создание сети многофункциональных центров прикладных квалификаций</t>
  </si>
  <si>
    <t xml:space="preserve"> - строительство жилья экономического класса, включая бесплатное предоставление земельных участков по строительству такого жилья, развитие инфраструктуры</t>
  </si>
  <si>
    <t>мероприятия, направленные на предупреждение и пресечение монополистической деятельности и недобросовествной конкуренции хозяйствующих субъектов в сфере жилищного строительства и производства строительных материалов</t>
  </si>
  <si>
    <t xml:space="preserve"> - мероприятия, направленные на  создание условий  для совмещения женщинами обязанностей   по воспитанию детей с трудовой занятостью, а также на организацию профессионального обучения (переобучения) женщин, находящихся в отпуске по уходу за ребёнком до достижения им возраста трёх лет</t>
  </si>
  <si>
    <t>мероприятия, направленные на на совершенствование миграционной политики, включая содействие миграции в целях обучения и осуществления преподавательской и научной деятельности, участие Российской Федерации в программах гуманитарной миграции, а также разработку и реализацию программ социальной адаптации и интеграции мигрантов</t>
  </si>
  <si>
    <t>мероприятия, направленные на повышение заработной платы, в том числе:</t>
  </si>
  <si>
    <t>- доведение в  2012 г.средней заработной платы педагогических работников образовательных учреждений общего образования до уровня средней заработной платы в регионе</t>
  </si>
  <si>
    <t>- доведение к  2013 г. средней заработной платы педагогических работников дошкольных образовательных учреждений до средней заработной платы в сфере общего образования в регионе</t>
  </si>
  <si>
    <t>- доведение к  2018 г. средней заработной платы преподавателей и мастеров производственного обучения  образовательных учреждений начального и среднего профессионального образования до уровня средней заработной платы в регионе</t>
  </si>
  <si>
    <t>- доведение к  2018 г. средней заработной платы преподавателей образовательных учреждений высшего профессионального образования  до 200 процентов от средней заработной платы в регионе</t>
  </si>
  <si>
    <t>- доведение к  2018 г. средней заработной платы научных сотрудников до 200 процентов от средней заработной платы в регионе</t>
  </si>
  <si>
    <t xml:space="preserve">доведение к 2018 г. средней заработной  платы врачей и работников медицинских организаций, имеющих высшее медицинское (фарматевтическое) или иное высшее образование, предоставляющих медицинские услуги (обеспечивающих предоставление медицинских услуг) до 200 процентов к средней заработной плате в регионе </t>
  </si>
  <si>
    <t>- доведение к  2018 г. средней заработной платы работников учреждений культуры до средней заработной платы в регионе</t>
  </si>
  <si>
    <t xml:space="preserve">- доведение к 2018 г. средней заработной платы среднего медицинского персонала (персонала, обеспечивающего условия для предоставления медицинских услуг) до 100 процентов к средней заработной плате в регионе </t>
  </si>
  <si>
    <t xml:space="preserve">- доведение к 2018 г. средней заработной  платы младшего медицинского персонала (персонала, обеспечивающего условия для предоставления медицинских услуг) до 100 процентов к средней заработной платы в регионе </t>
  </si>
  <si>
    <t xml:space="preserve">- доведение к 2018 г. средней заработной  платы социальных работников, включая социальных работников медицинских организаций до 100 процентов к средней заработной платы в регионе </t>
  </si>
  <si>
    <t>за счет федерального бюджета</t>
  </si>
  <si>
    <t>Внебюджетные источники</t>
  </si>
  <si>
    <t>за счет бюджетов муниципальных образований</t>
  </si>
  <si>
    <t>Общая потребность средств на год</t>
  </si>
  <si>
    <t>2016 год</t>
  </si>
  <si>
    <t xml:space="preserve">  - мероприятия по созданию территории опережающего социально-экономического развития "Камчатка"</t>
  </si>
  <si>
    <t>мсу</t>
  </si>
  <si>
    <t>иогв</t>
  </si>
  <si>
    <t>по состоянию на 01.01.2017</t>
  </si>
  <si>
    <r>
      <t xml:space="preserve">Оценка потребности средств, необходимых для реализации указов Президента Российской Федерации от 7 мая 2012 года №596-602, 606 субъекта Российской Федерации </t>
    </r>
    <r>
      <rPr>
        <b/>
        <u val="single"/>
        <sz val="16"/>
        <rFont val="Times New Roman"/>
        <family val="1"/>
      </rPr>
      <t>Камчатский край</t>
    </r>
    <r>
      <rPr>
        <sz val="16"/>
        <rFont val="Times New Roman"/>
        <family val="1"/>
      </rPr>
      <t xml:space="preserve"> , млн рублей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</si>
</sst>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0.000"/>
    <numFmt numFmtId="180" formatCode="0.0000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i/>
      <sz val="14"/>
      <name val="Arial Cyr"/>
      <family val="0"/>
    </font>
    <font>
      <b/>
      <i/>
      <sz val="14"/>
      <name val="Arial Cyr"/>
      <family val="0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7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5" tint="0.5999900102615356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177" fontId="1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7" fontId="10" fillId="0" borderId="13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 vertical="center"/>
    </xf>
    <xf numFmtId="176" fontId="12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/>
    </xf>
    <xf numFmtId="177" fontId="17" fillId="0" borderId="11" xfId="0" applyNumberFormat="1" applyFont="1" applyFill="1" applyBorder="1" applyAlignment="1">
      <alignment horizontal="center" vertical="center" wrapText="1"/>
    </xf>
    <xf numFmtId="177" fontId="11" fillId="0" borderId="11" xfId="0" applyNumberFormat="1" applyFont="1" applyFill="1" applyBorder="1" applyAlignment="1">
      <alignment horizontal="center" vertical="center"/>
    </xf>
    <xf numFmtId="177" fontId="56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77" fontId="57" fillId="0" borderId="0" xfId="0" applyNumberFormat="1" applyFont="1" applyFill="1" applyBorder="1" applyAlignment="1">
      <alignment horizontal="center" vertical="center" wrapText="1"/>
    </xf>
    <xf numFmtId="177" fontId="17" fillId="0" borderId="13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7" fillId="0" borderId="11" xfId="0" applyNumberFormat="1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177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11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/>
    </xf>
    <xf numFmtId="0" fontId="6" fillId="0" borderId="2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="58" zoomScaleNormal="58" zoomScaleSheetLayoutView="62" zoomScalePageLayoutView="0" workbookViewId="0" topLeftCell="A1">
      <pane ySplit="8" topLeftCell="A12" activePane="bottomLeft" state="frozen"/>
      <selection pane="topLeft" activeCell="A1" sqref="A1"/>
      <selection pane="bottomLeft" activeCell="M7" sqref="M7"/>
    </sheetView>
  </sheetViews>
  <sheetFormatPr defaultColWidth="9.00390625" defaultRowHeight="12.75"/>
  <cols>
    <col min="1" max="1" width="61.875" style="2" customWidth="1"/>
    <col min="2" max="2" width="13.125" style="2" customWidth="1"/>
    <col min="3" max="4" width="12.625" style="2" customWidth="1"/>
    <col min="5" max="5" width="13.25390625" style="2" customWidth="1"/>
    <col min="6" max="6" width="12.125" style="2" customWidth="1"/>
    <col min="7" max="7" width="11.875" style="2" customWidth="1"/>
    <col min="8" max="8" width="12.25390625" style="2" customWidth="1"/>
    <col min="9" max="9" width="13.125" style="2" customWidth="1"/>
    <col min="10" max="10" width="11.125" style="2" customWidth="1"/>
    <col min="11" max="11" width="9.75390625" style="2" customWidth="1"/>
    <col min="12" max="12" width="10.625" style="2" customWidth="1"/>
    <col min="13" max="14" width="10.25390625" style="2" customWidth="1"/>
    <col min="15" max="15" width="11.625" style="2" customWidth="1"/>
    <col min="16" max="16" width="9.75390625" style="2" customWidth="1"/>
    <col min="17" max="17" width="11.125" style="2" customWidth="1"/>
    <col min="18" max="18" width="20.25390625" style="2" customWidth="1"/>
    <col min="19" max="19" width="10.625" style="2" bestFit="1" customWidth="1"/>
    <col min="20" max="16384" width="9.125" style="2" customWidth="1"/>
  </cols>
  <sheetData>
    <row r="1" spans="16:17" ht="14.25" customHeight="1">
      <c r="P1" s="9"/>
      <c r="Q1" s="4"/>
    </row>
    <row r="2" spans="1:17" ht="53.25" customHeight="1">
      <c r="A2" s="57" t="s">
        <v>86</v>
      </c>
      <c r="B2" s="57"/>
      <c r="C2" s="57"/>
      <c r="D2" s="57"/>
      <c r="E2" s="57"/>
      <c r="F2" s="57"/>
      <c r="G2" s="57"/>
      <c r="H2" s="57"/>
      <c r="I2" s="57"/>
      <c r="J2" s="13"/>
      <c r="K2" s="13"/>
      <c r="L2" s="13"/>
      <c r="M2" s="13"/>
      <c r="N2" s="13"/>
      <c r="O2" s="13"/>
      <c r="P2" s="13"/>
      <c r="Q2" s="13"/>
    </row>
    <row r="3" spans="2:17" ht="18.75">
      <c r="B3" s="61"/>
      <c r="C3" s="61"/>
      <c r="D3" s="61"/>
      <c r="E3" s="58" t="s">
        <v>85</v>
      </c>
      <c r="F3" s="58"/>
      <c r="G3" s="58"/>
      <c r="H3" s="58"/>
      <c r="I3" s="58"/>
      <c r="J3" s="3"/>
      <c r="K3" s="3"/>
      <c r="N3" s="14"/>
      <c r="P3" s="15"/>
      <c r="Q3" s="15"/>
    </row>
    <row r="4" spans="1:17" s="25" customFormat="1" ht="21" customHeight="1">
      <c r="A4" s="69"/>
      <c r="B4" s="63" t="s">
        <v>81</v>
      </c>
      <c r="C4" s="64"/>
      <c r="D4" s="64"/>
      <c r="E4" s="64"/>
      <c r="F4" s="64"/>
      <c r="G4" s="64"/>
      <c r="H4" s="64"/>
      <c r="I4" s="65"/>
      <c r="J4" s="73"/>
      <c r="K4" s="74"/>
      <c r="L4" s="74"/>
      <c r="M4" s="74"/>
      <c r="N4" s="74"/>
      <c r="O4" s="74"/>
      <c r="P4" s="74"/>
      <c r="Q4" s="74"/>
    </row>
    <row r="5" spans="1:17" s="25" customFormat="1" ht="21" customHeight="1">
      <c r="A5" s="69"/>
      <c r="B5" s="62" t="s">
        <v>80</v>
      </c>
      <c r="C5" s="66" t="s">
        <v>2</v>
      </c>
      <c r="D5" s="67"/>
      <c r="E5" s="67"/>
      <c r="F5" s="67"/>
      <c r="G5" s="67"/>
      <c r="H5" s="68"/>
      <c r="I5" s="59" t="s">
        <v>6</v>
      </c>
      <c r="J5" s="66"/>
      <c r="K5" s="67"/>
      <c r="L5" s="67"/>
      <c r="M5" s="67"/>
      <c r="N5" s="67"/>
      <c r="O5" s="67"/>
      <c r="P5" s="67"/>
      <c r="Q5" s="67"/>
    </row>
    <row r="6" spans="1:17" s="25" customFormat="1" ht="18" customHeight="1">
      <c r="A6" s="69"/>
      <c r="B6" s="62"/>
      <c r="C6" s="59" t="s">
        <v>1</v>
      </c>
      <c r="D6" s="70" t="s">
        <v>3</v>
      </c>
      <c r="E6" s="71"/>
      <c r="F6" s="71"/>
      <c r="G6" s="72"/>
      <c r="H6" s="59" t="s">
        <v>78</v>
      </c>
      <c r="I6" s="62"/>
      <c r="J6" s="66"/>
      <c r="K6" s="67"/>
      <c r="L6" s="67"/>
      <c r="M6" s="67"/>
      <c r="N6" s="67"/>
      <c r="O6" s="67"/>
      <c r="P6" s="67"/>
      <c r="Q6" s="67"/>
    </row>
    <row r="7" spans="1:17" s="25" customFormat="1" ht="134.25" customHeight="1">
      <c r="A7" s="69"/>
      <c r="B7" s="60"/>
      <c r="C7" s="60"/>
      <c r="D7" s="5" t="s">
        <v>77</v>
      </c>
      <c r="E7" s="6" t="s">
        <v>4</v>
      </c>
      <c r="F7" s="6" t="s">
        <v>79</v>
      </c>
      <c r="G7" s="5" t="s">
        <v>5</v>
      </c>
      <c r="H7" s="60"/>
      <c r="I7" s="60"/>
      <c r="J7" s="66"/>
      <c r="K7" s="67"/>
      <c r="L7" s="11"/>
      <c r="M7" s="11"/>
      <c r="N7" s="11"/>
      <c r="O7" s="11"/>
      <c r="P7" s="67"/>
      <c r="Q7" s="67"/>
    </row>
    <row r="8" spans="1:17" ht="24.75" customHeight="1">
      <c r="A8" s="10" t="s">
        <v>0</v>
      </c>
      <c r="B8" s="35">
        <f>B9+B21+B35+B46+B53+B66+B72+B74</f>
        <v>53493.96213300001</v>
      </c>
      <c r="C8" s="35">
        <f>C9+C21+C35+C46+C53+C66+C72+C74</f>
        <v>30912.884733000003</v>
      </c>
      <c r="D8" s="35">
        <f aca="true" t="shared" si="0" ref="D8:I8">D9+D21+D35+D46+D53+D66+D72+D74</f>
        <v>10148.234113</v>
      </c>
      <c r="E8" s="35">
        <f t="shared" si="0"/>
        <v>19926.775970000002</v>
      </c>
      <c r="F8" s="35">
        <f t="shared" si="0"/>
        <v>837.82465</v>
      </c>
      <c r="G8" s="35">
        <f t="shared" si="0"/>
        <v>0</v>
      </c>
      <c r="H8" s="35">
        <f t="shared" si="0"/>
        <v>10256.575</v>
      </c>
      <c r="I8" s="35">
        <f t="shared" si="0"/>
        <v>12324.5024</v>
      </c>
      <c r="J8" s="21"/>
      <c r="K8" s="16"/>
      <c r="L8" s="39"/>
      <c r="M8" s="16"/>
      <c r="N8" s="16"/>
      <c r="O8" s="16"/>
      <c r="P8" s="16"/>
      <c r="Q8" s="16"/>
    </row>
    <row r="9" spans="1:18" ht="33" customHeight="1">
      <c r="A9" s="10" t="s">
        <v>15</v>
      </c>
      <c r="B9" s="35">
        <f aca="true" t="shared" si="1" ref="B9:I9">B10+B11+B12+B13+B16+B17</f>
        <v>11247.120113</v>
      </c>
      <c r="C9" s="35">
        <f t="shared" si="1"/>
        <v>10260.320113</v>
      </c>
      <c r="D9" s="35">
        <f t="shared" si="1"/>
        <v>8792.133113</v>
      </c>
      <c r="E9" s="35">
        <f t="shared" si="1"/>
        <v>1460.557</v>
      </c>
      <c r="F9" s="35">
        <f t="shared" si="1"/>
        <v>7.63</v>
      </c>
      <c r="G9" s="35">
        <f t="shared" si="1"/>
        <v>0</v>
      </c>
      <c r="H9" s="35">
        <f t="shared" si="1"/>
        <v>432.6</v>
      </c>
      <c r="I9" s="35">
        <f t="shared" si="1"/>
        <v>554.2</v>
      </c>
      <c r="J9" s="21"/>
      <c r="K9" s="16"/>
      <c r="L9" s="16"/>
      <c r="M9" s="16"/>
      <c r="N9" s="16"/>
      <c r="O9" s="16"/>
      <c r="P9" s="16"/>
      <c r="Q9" s="16"/>
      <c r="R9" s="8"/>
    </row>
    <row r="10" spans="1:18" ht="78.75">
      <c r="A10" s="1" t="s">
        <v>7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22"/>
      <c r="K10" s="17"/>
      <c r="L10" s="17"/>
      <c r="M10" s="17"/>
      <c r="N10" s="17"/>
      <c r="O10" s="17"/>
      <c r="P10" s="17"/>
      <c r="Q10" s="17"/>
      <c r="R10" s="7"/>
    </row>
    <row r="11" spans="1:18" ht="47.25">
      <c r="A11" s="1" t="s">
        <v>11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22"/>
      <c r="K11" s="17"/>
      <c r="L11" s="17"/>
      <c r="M11" s="17"/>
      <c r="N11" s="17"/>
      <c r="O11" s="17"/>
      <c r="P11" s="17"/>
      <c r="Q11" s="17"/>
      <c r="R11" s="7"/>
    </row>
    <row r="12" spans="1:18" s="26" customFormat="1" ht="47.25">
      <c r="A12" s="1" t="s">
        <v>12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2"/>
      <c r="K12" s="17"/>
      <c r="L12" s="17"/>
      <c r="M12" s="17"/>
      <c r="N12" s="17"/>
      <c r="O12" s="17"/>
      <c r="P12" s="17"/>
      <c r="Q12" s="17"/>
      <c r="R12" s="7"/>
    </row>
    <row r="13" spans="1:18" ht="31.5">
      <c r="A13" s="1" t="s">
        <v>13</v>
      </c>
      <c r="B13" s="47">
        <f aca="true" t="shared" si="2" ref="B13:I13">SUM(B14:B15)</f>
        <v>743.714</v>
      </c>
      <c r="C13" s="47">
        <f t="shared" si="2"/>
        <v>311.114</v>
      </c>
      <c r="D13" s="47">
        <f t="shared" si="2"/>
        <v>24.347</v>
      </c>
      <c r="E13" s="47">
        <f t="shared" si="2"/>
        <v>279.137</v>
      </c>
      <c r="F13" s="47">
        <f t="shared" si="2"/>
        <v>7.63</v>
      </c>
      <c r="G13" s="47">
        <f t="shared" si="2"/>
        <v>0</v>
      </c>
      <c r="H13" s="47">
        <f t="shared" si="2"/>
        <v>432.6</v>
      </c>
      <c r="I13" s="47">
        <f t="shared" si="2"/>
        <v>0</v>
      </c>
      <c r="J13" s="22"/>
      <c r="K13" s="17"/>
      <c r="L13" s="17"/>
      <c r="M13" s="17"/>
      <c r="N13" s="17"/>
      <c r="O13" s="17"/>
      <c r="P13" s="17"/>
      <c r="Q13" s="17"/>
      <c r="R13" s="7"/>
    </row>
    <row r="14" spans="1:18" ht="78" customHeight="1">
      <c r="A14" s="48" t="s">
        <v>55</v>
      </c>
      <c r="B14" s="36">
        <v>165</v>
      </c>
      <c r="C14" s="36">
        <v>165</v>
      </c>
      <c r="D14" s="36">
        <v>0</v>
      </c>
      <c r="E14" s="36">
        <v>165</v>
      </c>
      <c r="F14" s="36">
        <v>0</v>
      </c>
      <c r="G14" s="36">
        <v>0</v>
      </c>
      <c r="H14" s="36">
        <v>0</v>
      </c>
      <c r="I14" s="36">
        <v>0</v>
      </c>
      <c r="J14" s="23"/>
      <c r="K14" s="18"/>
      <c r="L14" s="18"/>
      <c r="M14" s="18"/>
      <c r="N14" s="18"/>
      <c r="O14" s="18"/>
      <c r="P14" s="18"/>
      <c r="Q14" s="18"/>
      <c r="R14" s="7"/>
    </row>
    <row r="15" spans="1:18" s="28" customFormat="1" ht="47.25">
      <c r="A15" s="48" t="s">
        <v>8</v>
      </c>
      <c r="B15" s="36">
        <v>578.714</v>
      </c>
      <c r="C15" s="36">
        <v>146.11399999999998</v>
      </c>
      <c r="D15" s="36">
        <v>24.347</v>
      </c>
      <c r="E15" s="36">
        <v>114.137</v>
      </c>
      <c r="F15" s="36">
        <v>7.63</v>
      </c>
      <c r="G15" s="36">
        <v>0</v>
      </c>
      <c r="H15" s="36">
        <v>432.6</v>
      </c>
      <c r="I15" s="36">
        <v>0</v>
      </c>
      <c r="J15" s="23"/>
      <c r="K15" s="18"/>
      <c r="L15" s="18"/>
      <c r="M15" s="18"/>
      <c r="N15" s="18"/>
      <c r="O15" s="18"/>
      <c r="P15" s="18"/>
      <c r="Q15" s="18"/>
      <c r="R15" s="27"/>
    </row>
    <row r="16" spans="1:18" ht="47.25">
      <c r="A16" s="1" t="s">
        <v>56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22"/>
      <c r="K16" s="17"/>
      <c r="L16" s="17"/>
      <c r="M16" s="17"/>
      <c r="N16" s="17"/>
      <c r="O16" s="17"/>
      <c r="P16" s="17"/>
      <c r="Q16" s="17"/>
      <c r="R16" s="8"/>
    </row>
    <row r="17" spans="1:18" ht="31.5">
      <c r="A17" s="1" t="s">
        <v>14</v>
      </c>
      <c r="B17" s="36">
        <f aca="true" t="shared" si="3" ref="B17:I17">SUM(B18:B20)</f>
        <v>10503.406113000001</v>
      </c>
      <c r="C17" s="36">
        <f t="shared" si="3"/>
        <v>9949.206113</v>
      </c>
      <c r="D17" s="36">
        <f t="shared" si="3"/>
        <v>8767.786113</v>
      </c>
      <c r="E17" s="36">
        <f t="shared" si="3"/>
        <v>1181.42</v>
      </c>
      <c r="F17" s="36">
        <f t="shared" si="3"/>
        <v>0</v>
      </c>
      <c r="G17" s="36">
        <f t="shared" si="3"/>
        <v>0</v>
      </c>
      <c r="H17" s="36">
        <f t="shared" si="3"/>
        <v>0</v>
      </c>
      <c r="I17" s="36">
        <f t="shared" si="3"/>
        <v>554.2</v>
      </c>
      <c r="J17" s="23"/>
      <c r="K17" s="18"/>
      <c r="L17" s="18"/>
      <c r="M17" s="18"/>
      <c r="N17" s="18"/>
      <c r="O17" s="18"/>
      <c r="P17" s="18"/>
      <c r="Q17" s="18"/>
      <c r="R17" s="7"/>
    </row>
    <row r="18" spans="1:18" ht="18.75">
      <c r="A18" s="48" t="s">
        <v>9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2"/>
      <c r="K18" s="17"/>
      <c r="L18" s="17"/>
      <c r="M18" s="17"/>
      <c r="N18" s="17"/>
      <c r="O18" s="17"/>
      <c r="P18" s="17"/>
      <c r="Q18" s="17"/>
      <c r="R18" s="7"/>
    </row>
    <row r="19" spans="1:18" ht="18.75">
      <c r="A19" s="48" t="s">
        <v>10</v>
      </c>
      <c r="B19" s="36">
        <v>8633.704113000002</v>
      </c>
      <c r="C19" s="36">
        <v>8079.504113000001</v>
      </c>
      <c r="D19" s="36">
        <v>7663.084113000001</v>
      </c>
      <c r="E19" s="36">
        <v>416.41999999999996</v>
      </c>
      <c r="F19" s="36">
        <v>0</v>
      </c>
      <c r="G19" s="36">
        <v>0</v>
      </c>
      <c r="H19" s="36">
        <v>0</v>
      </c>
      <c r="I19" s="36">
        <v>554.2</v>
      </c>
      <c r="J19" s="23"/>
      <c r="K19" s="18"/>
      <c r="L19" s="18"/>
      <c r="M19" s="18"/>
      <c r="N19" s="18"/>
      <c r="O19" s="18"/>
      <c r="P19" s="18"/>
      <c r="Q19" s="18"/>
      <c r="R19" s="7"/>
    </row>
    <row r="20" spans="1:18" ht="52.5" customHeight="1">
      <c r="A20" s="48" t="s">
        <v>82</v>
      </c>
      <c r="B20" s="36">
        <v>1869.702</v>
      </c>
      <c r="C20" s="36">
        <v>1869.702</v>
      </c>
      <c r="D20" s="36">
        <v>1104.702</v>
      </c>
      <c r="E20" s="36">
        <v>765</v>
      </c>
      <c r="F20" s="36">
        <v>0</v>
      </c>
      <c r="G20" s="36">
        <v>0</v>
      </c>
      <c r="H20" s="36">
        <v>0</v>
      </c>
      <c r="I20" s="36">
        <v>0</v>
      </c>
      <c r="J20" s="23"/>
      <c r="K20" s="18"/>
      <c r="L20" s="18"/>
      <c r="M20" s="18"/>
      <c r="N20" s="18"/>
      <c r="O20" s="18"/>
      <c r="P20" s="18"/>
      <c r="Q20" s="18"/>
      <c r="R20" s="7"/>
    </row>
    <row r="21" spans="1:18" s="30" customFormat="1" ht="31.5">
      <c r="A21" s="10" t="s">
        <v>16</v>
      </c>
      <c r="B21" s="46">
        <f aca="true" t="shared" si="4" ref="B21:I21">B22+B33+B34</f>
        <v>2689.2999999999993</v>
      </c>
      <c r="C21" s="46">
        <f t="shared" si="4"/>
        <v>2689.2999999999993</v>
      </c>
      <c r="D21" s="46">
        <f t="shared" si="4"/>
        <v>180.39999999999998</v>
      </c>
      <c r="E21" s="46">
        <f t="shared" si="4"/>
        <v>2506.3999999999996</v>
      </c>
      <c r="F21" s="46">
        <f t="shared" si="4"/>
        <v>2.5</v>
      </c>
      <c r="G21" s="46">
        <f t="shared" si="4"/>
        <v>0</v>
      </c>
      <c r="H21" s="46">
        <f t="shared" si="4"/>
        <v>0</v>
      </c>
      <c r="I21" s="46">
        <f t="shared" si="4"/>
        <v>0</v>
      </c>
      <c r="J21" s="24"/>
      <c r="K21" s="19"/>
      <c r="L21" s="19"/>
      <c r="M21" s="19"/>
      <c r="N21" s="19"/>
      <c r="O21" s="19"/>
      <c r="P21" s="19"/>
      <c r="Q21" s="19"/>
      <c r="R21" s="29"/>
    </row>
    <row r="22" spans="1:18" ht="31.5">
      <c r="A22" s="1" t="s">
        <v>66</v>
      </c>
      <c r="B22" s="36">
        <f aca="true" t="shared" si="5" ref="B22:I22">B23+B24+B25+B26+B27+B28+B29+B30+B31+B32</f>
        <v>2668.9999999999995</v>
      </c>
      <c r="C22" s="36">
        <f t="shared" si="5"/>
        <v>2668.9999999999995</v>
      </c>
      <c r="D22" s="36">
        <f t="shared" si="5"/>
        <v>180.39999999999998</v>
      </c>
      <c r="E22" s="36">
        <f t="shared" si="5"/>
        <v>2488.6</v>
      </c>
      <c r="F22" s="36">
        <f t="shared" si="5"/>
        <v>0</v>
      </c>
      <c r="G22" s="36">
        <f t="shared" si="5"/>
        <v>0</v>
      </c>
      <c r="H22" s="36">
        <f t="shared" si="5"/>
        <v>0</v>
      </c>
      <c r="I22" s="36">
        <f t="shared" si="5"/>
        <v>0</v>
      </c>
      <c r="J22" s="23"/>
      <c r="K22" s="18"/>
      <c r="L22" s="18"/>
      <c r="M22" s="18"/>
      <c r="N22" s="18"/>
      <c r="O22" s="18"/>
      <c r="P22" s="18"/>
      <c r="Q22" s="18"/>
      <c r="R22" s="8"/>
    </row>
    <row r="23" spans="1:19" ht="63">
      <c r="A23" s="49" t="s">
        <v>67</v>
      </c>
      <c r="B23" s="36">
        <v>844.1</v>
      </c>
      <c r="C23" s="36">
        <v>844.1</v>
      </c>
      <c r="D23" s="36">
        <v>108.2</v>
      </c>
      <c r="E23" s="36">
        <v>735.9</v>
      </c>
      <c r="F23" s="36">
        <v>0</v>
      </c>
      <c r="G23" s="36">
        <v>0</v>
      </c>
      <c r="H23" s="36">
        <v>0</v>
      </c>
      <c r="I23" s="36">
        <v>0</v>
      </c>
      <c r="J23" s="23"/>
      <c r="K23" s="18"/>
      <c r="L23" s="18"/>
      <c r="M23" s="18"/>
      <c r="N23" s="18"/>
      <c r="O23" s="18"/>
      <c r="P23" s="18"/>
      <c r="Q23" s="18"/>
      <c r="R23" s="7"/>
      <c r="S23" s="8"/>
    </row>
    <row r="24" spans="1:17" ht="63">
      <c r="A24" s="49" t="s">
        <v>68</v>
      </c>
      <c r="B24" s="36">
        <v>862.5</v>
      </c>
      <c r="C24" s="36">
        <v>862.5</v>
      </c>
      <c r="D24" s="36">
        <v>61</v>
      </c>
      <c r="E24" s="36">
        <v>801.5</v>
      </c>
      <c r="F24" s="36">
        <v>0</v>
      </c>
      <c r="G24" s="36">
        <v>0</v>
      </c>
      <c r="H24" s="36">
        <v>0</v>
      </c>
      <c r="I24" s="36">
        <v>0</v>
      </c>
      <c r="J24" s="23"/>
      <c r="K24" s="18"/>
      <c r="L24" s="18"/>
      <c r="M24" s="18"/>
      <c r="N24" s="18"/>
      <c r="O24" s="18"/>
      <c r="P24" s="18"/>
      <c r="Q24" s="18"/>
    </row>
    <row r="25" spans="1:17" ht="78.75">
      <c r="A25" s="49" t="s">
        <v>69</v>
      </c>
      <c r="B25" s="36">
        <v>51.1</v>
      </c>
      <c r="C25" s="36">
        <v>51.1</v>
      </c>
      <c r="D25" s="36">
        <v>0</v>
      </c>
      <c r="E25" s="36">
        <v>51.1</v>
      </c>
      <c r="F25" s="36">
        <v>0</v>
      </c>
      <c r="G25" s="36">
        <v>0</v>
      </c>
      <c r="H25" s="36">
        <v>0</v>
      </c>
      <c r="I25" s="36">
        <v>0</v>
      </c>
      <c r="J25" s="23"/>
      <c r="K25" s="18"/>
      <c r="L25" s="18"/>
      <c r="M25" s="18"/>
      <c r="N25" s="18"/>
      <c r="O25" s="18"/>
      <c r="P25" s="18"/>
      <c r="Q25" s="18"/>
    </row>
    <row r="26" spans="1:17" ht="63">
      <c r="A26" s="49" t="s">
        <v>70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23"/>
      <c r="K26" s="18"/>
      <c r="L26" s="18"/>
      <c r="M26" s="18"/>
      <c r="N26" s="18"/>
      <c r="O26" s="18"/>
      <c r="P26" s="18"/>
      <c r="Q26" s="18"/>
    </row>
    <row r="27" spans="1:17" ht="47.25">
      <c r="A27" s="49" t="s">
        <v>71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3"/>
      <c r="K27" s="18"/>
      <c r="L27" s="18"/>
      <c r="M27" s="18"/>
      <c r="N27" s="18"/>
      <c r="O27" s="18"/>
      <c r="P27" s="18"/>
      <c r="Q27" s="18"/>
    </row>
    <row r="28" spans="1:17" ht="94.5">
      <c r="A28" s="50" t="s">
        <v>72</v>
      </c>
      <c r="B28" s="36">
        <v>138.8</v>
      </c>
      <c r="C28" s="36">
        <v>138.8</v>
      </c>
      <c r="D28" s="36">
        <v>0</v>
      </c>
      <c r="E28" s="36">
        <v>138.8</v>
      </c>
      <c r="F28" s="36">
        <v>0</v>
      </c>
      <c r="G28" s="36">
        <v>0</v>
      </c>
      <c r="H28" s="36">
        <v>0</v>
      </c>
      <c r="I28" s="36">
        <v>0</v>
      </c>
      <c r="J28" s="23"/>
      <c r="K28" s="18"/>
      <c r="L28" s="18"/>
      <c r="M28" s="18"/>
      <c r="N28" s="18"/>
      <c r="O28" s="18"/>
      <c r="P28" s="18"/>
      <c r="Q28" s="18"/>
    </row>
    <row r="29" spans="1:17" ht="63">
      <c r="A29" s="51" t="s">
        <v>74</v>
      </c>
      <c r="B29" s="36">
        <v>211.2</v>
      </c>
      <c r="C29" s="36">
        <v>211.2</v>
      </c>
      <c r="D29" s="36">
        <v>11.2</v>
      </c>
      <c r="E29" s="36">
        <v>200</v>
      </c>
      <c r="F29" s="36">
        <v>0</v>
      </c>
      <c r="G29" s="36">
        <v>0</v>
      </c>
      <c r="H29" s="36">
        <v>0</v>
      </c>
      <c r="I29" s="36">
        <v>0</v>
      </c>
      <c r="J29" s="23"/>
      <c r="K29" s="18"/>
      <c r="L29" s="18"/>
      <c r="M29" s="18"/>
      <c r="N29" s="18"/>
      <c r="O29" s="18"/>
      <c r="P29" s="18"/>
      <c r="Q29" s="18"/>
    </row>
    <row r="30" spans="1:17" ht="78.75">
      <c r="A30" s="51" t="s">
        <v>75</v>
      </c>
      <c r="B30" s="36">
        <v>111.1</v>
      </c>
      <c r="C30" s="36">
        <v>111.1</v>
      </c>
      <c r="D30" s="36">
        <v>0</v>
      </c>
      <c r="E30" s="36">
        <v>111.1</v>
      </c>
      <c r="F30" s="36">
        <v>0</v>
      </c>
      <c r="G30" s="36">
        <v>0</v>
      </c>
      <c r="H30" s="36">
        <v>0</v>
      </c>
      <c r="I30" s="36">
        <v>0</v>
      </c>
      <c r="J30" s="23"/>
      <c r="K30" s="18"/>
      <c r="L30" s="18"/>
      <c r="M30" s="18"/>
      <c r="N30" s="18"/>
      <c r="O30" s="18"/>
      <c r="P30" s="18"/>
      <c r="Q30" s="18"/>
    </row>
    <row r="31" spans="1:17" ht="63">
      <c r="A31" s="51" t="s">
        <v>76</v>
      </c>
      <c r="B31" s="36">
        <v>48.2</v>
      </c>
      <c r="C31" s="36">
        <v>48.2</v>
      </c>
      <c r="D31" s="36">
        <v>0</v>
      </c>
      <c r="E31" s="36">
        <v>48.2</v>
      </c>
      <c r="F31" s="36">
        <v>0</v>
      </c>
      <c r="G31" s="36">
        <v>0</v>
      </c>
      <c r="H31" s="36">
        <v>0</v>
      </c>
      <c r="I31" s="36">
        <v>0</v>
      </c>
      <c r="J31" s="23"/>
      <c r="K31" s="18"/>
      <c r="L31" s="18"/>
      <c r="M31" s="18"/>
      <c r="N31" s="18"/>
      <c r="O31" s="18"/>
      <c r="P31" s="18"/>
      <c r="Q31" s="18"/>
    </row>
    <row r="32" spans="1:17" ht="66.75" customHeight="1">
      <c r="A32" s="49" t="s">
        <v>73</v>
      </c>
      <c r="B32" s="36">
        <v>402</v>
      </c>
      <c r="C32" s="36">
        <v>402</v>
      </c>
      <c r="D32" s="36">
        <v>0</v>
      </c>
      <c r="E32" s="36">
        <v>402</v>
      </c>
      <c r="F32" s="36">
        <v>0</v>
      </c>
      <c r="G32" s="36">
        <v>0</v>
      </c>
      <c r="H32" s="36">
        <v>0</v>
      </c>
      <c r="I32" s="36">
        <v>0</v>
      </c>
      <c r="J32" s="23"/>
      <c r="K32" s="18"/>
      <c r="L32" s="18"/>
      <c r="M32" s="18"/>
      <c r="N32" s="18"/>
      <c r="O32" s="18"/>
      <c r="P32" s="18"/>
      <c r="Q32" s="18"/>
    </row>
    <row r="33" spans="1:17" ht="31.5">
      <c r="A33" s="1" t="s">
        <v>29</v>
      </c>
      <c r="B33" s="36">
        <v>3.2</v>
      </c>
      <c r="C33" s="36">
        <v>3.2</v>
      </c>
      <c r="D33" s="36">
        <v>0</v>
      </c>
      <c r="E33" s="36">
        <v>3.2</v>
      </c>
      <c r="F33" s="36">
        <v>0</v>
      </c>
      <c r="G33" s="36">
        <v>0</v>
      </c>
      <c r="H33" s="36">
        <v>0</v>
      </c>
      <c r="I33" s="36">
        <v>0</v>
      </c>
      <c r="J33" s="23"/>
      <c r="K33" s="18"/>
      <c r="L33" s="18"/>
      <c r="M33" s="18"/>
      <c r="N33" s="18"/>
      <c r="O33" s="18"/>
      <c r="P33" s="18"/>
      <c r="Q33" s="18"/>
    </row>
    <row r="34" spans="1:19" ht="31.5">
      <c r="A34" s="1" t="s">
        <v>30</v>
      </c>
      <c r="B34" s="36">
        <v>17.1</v>
      </c>
      <c r="C34" s="36">
        <v>17.1</v>
      </c>
      <c r="D34" s="36">
        <v>0</v>
      </c>
      <c r="E34" s="36">
        <v>14.6</v>
      </c>
      <c r="F34" s="36">
        <v>2.5</v>
      </c>
      <c r="G34" s="36">
        <v>0</v>
      </c>
      <c r="H34" s="36">
        <v>0</v>
      </c>
      <c r="I34" s="36">
        <v>0</v>
      </c>
      <c r="J34" s="37"/>
      <c r="K34" s="18"/>
      <c r="L34" s="18"/>
      <c r="M34" s="18"/>
      <c r="N34" s="18"/>
      <c r="O34" s="18"/>
      <c r="P34" s="18"/>
      <c r="Q34" s="18"/>
      <c r="R34" s="31"/>
      <c r="S34" s="31"/>
    </row>
    <row r="35" spans="1:18" ht="31.5">
      <c r="A35" s="10" t="s">
        <v>17</v>
      </c>
      <c r="B35" s="46">
        <f>B37+B43+B44+B45</f>
        <v>4178.5333</v>
      </c>
      <c r="C35" s="46">
        <f aca="true" t="shared" si="6" ref="C35:I35">C37+C43+C44+C45</f>
        <v>1801.8097</v>
      </c>
      <c r="D35" s="46">
        <f t="shared" si="6"/>
        <v>182.51000000000002</v>
      </c>
      <c r="E35" s="46">
        <f t="shared" si="6"/>
        <v>1619.2997</v>
      </c>
      <c r="F35" s="46">
        <f t="shared" si="6"/>
        <v>0</v>
      </c>
      <c r="G35" s="46">
        <f t="shared" si="6"/>
        <v>0</v>
      </c>
      <c r="H35" s="46">
        <f t="shared" si="6"/>
        <v>1496.135</v>
      </c>
      <c r="I35" s="46">
        <f t="shared" si="6"/>
        <v>880.5886000000002</v>
      </c>
      <c r="J35" s="24"/>
      <c r="K35" s="19"/>
      <c r="L35" s="19"/>
      <c r="M35" s="19"/>
      <c r="N35" s="19"/>
      <c r="O35" s="19"/>
      <c r="P35" s="19"/>
      <c r="Q35" s="19"/>
      <c r="R35" s="8"/>
    </row>
    <row r="36" spans="1:17" ht="31.5" hidden="1">
      <c r="A36" s="1" t="s">
        <v>18</v>
      </c>
      <c r="B36" s="36">
        <v>4593.214007101086</v>
      </c>
      <c r="C36" s="36">
        <v>1279.92</v>
      </c>
      <c r="D36" s="36">
        <v>69.27000000000001</v>
      </c>
      <c r="E36" s="36">
        <v>1210.65</v>
      </c>
      <c r="F36" s="36">
        <v>0</v>
      </c>
      <c r="G36" s="36">
        <v>0</v>
      </c>
      <c r="H36" s="36">
        <v>932.2040071010858</v>
      </c>
      <c r="I36" s="36">
        <v>2381.09</v>
      </c>
      <c r="J36" s="23"/>
      <c r="K36" s="18"/>
      <c r="L36" s="18"/>
      <c r="M36" s="18"/>
      <c r="N36" s="18"/>
      <c r="O36" s="18"/>
      <c r="P36" s="18"/>
      <c r="Q36" s="18"/>
    </row>
    <row r="37" spans="1:18" ht="31.5">
      <c r="A37" s="1" t="s">
        <v>19</v>
      </c>
      <c r="B37" s="36">
        <f>B38+B39+B40+B41+B42</f>
        <v>2798.0115</v>
      </c>
      <c r="C37" s="36">
        <f>C38+C39+C40+C41+C42</f>
        <v>644.1997</v>
      </c>
      <c r="D37" s="36">
        <f aca="true" t="shared" si="7" ref="D37:I37">D38+D39+D40+D41+D42</f>
        <v>0</v>
      </c>
      <c r="E37" s="36">
        <f t="shared" si="7"/>
        <v>644.1997</v>
      </c>
      <c r="F37" s="36">
        <f t="shared" si="7"/>
        <v>0</v>
      </c>
      <c r="G37" s="36">
        <f t="shared" si="7"/>
        <v>0</v>
      </c>
      <c r="H37" s="36">
        <f t="shared" si="7"/>
        <v>1491.011</v>
      </c>
      <c r="I37" s="36">
        <f t="shared" si="7"/>
        <v>662.8008000000001</v>
      </c>
      <c r="J37" s="23"/>
      <c r="K37" s="18"/>
      <c r="L37" s="18"/>
      <c r="M37" s="18"/>
      <c r="N37" s="18"/>
      <c r="O37" s="18"/>
      <c r="P37" s="18"/>
      <c r="Q37" s="18"/>
      <c r="R37" s="7"/>
    </row>
    <row r="38" spans="1:18" ht="18.75">
      <c r="A38" s="48" t="s">
        <v>57</v>
      </c>
      <c r="B38" s="36">
        <v>441.42420000000004</v>
      </c>
      <c r="C38" s="36">
        <v>39.85</v>
      </c>
      <c r="D38" s="36">
        <v>0</v>
      </c>
      <c r="E38" s="36">
        <v>39.85</v>
      </c>
      <c r="F38" s="36">
        <v>0</v>
      </c>
      <c r="G38" s="36">
        <v>0</v>
      </c>
      <c r="H38" s="36">
        <v>392.415</v>
      </c>
      <c r="I38" s="36">
        <v>9.1592</v>
      </c>
      <c r="J38" s="23"/>
      <c r="K38" s="18"/>
      <c r="L38" s="18"/>
      <c r="M38" s="18"/>
      <c r="N38" s="18"/>
      <c r="O38" s="18"/>
      <c r="P38" s="18"/>
      <c r="Q38" s="18"/>
      <c r="R38" s="7"/>
    </row>
    <row r="39" spans="1:18" ht="18.75">
      <c r="A39" s="48" t="s">
        <v>20</v>
      </c>
      <c r="B39" s="36">
        <v>1009.7487000000001</v>
      </c>
      <c r="C39" s="36">
        <v>51.1897</v>
      </c>
      <c r="D39" s="36">
        <v>0</v>
      </c>
      <c r="E39" s="36">
        <v>51.1897</v>
      </c>
      <c r="F39" s="36">
        <v>0</v>
      </c>
      <c r="G39" s="36">
        <v>0</v>
      </c>
      <c r="H39" s="36">
        <v>447.42</v>
      </c>
      <c r="I39" s="36">
        <v>511.139</v>
      </c>
      <c r="J39" s="23"/>
      <c r="K39" s="18"/>
      <c r="L39" s="18"/>
      <c r="M39" s="18"/>
      <c r="N39" s="18"/>
      <c r="O39" s="18"/>
      <c r="P39" s="18"/>
      <c r="Q39" s="18"/>
      <c r="R39" s="7"/>
    </row>
    <row r="40" spans="1:18" ht="18.75">
      <c r="A40" s="48" t="s">
        <v>21</v>
      </c>
      <c r="B40" s="36">
        <v>588.1073</v>
      </c>
      <c r="C40" s="36">
        <v>504.23</v>
      </c>
      <c r="D40" s="36">
        <v>0</v>
      </c>
      <c r="E40" s="36">
        <v>504.23</v>
      </c>
      <c r="F40" s="36">
        <v>0</v>
      </c>
      <c r="G40" s="36">
        <v>0</v>
      </c>
      <c r="H40" s="36">
        <v>0</v>
      </c>
      <c r="I40" s="36">
        <v>83.8773</v>
      </c>
      <c r="J40" s="23"/>
      <c r="K40" s="18"/>
      <c r="L40" s="18"/>
      <c r="M40" s="18"/>
      <c r="N40" s="18"/>
      <c r="O40" s="18"/>
      <c r="P40" s="18"/>
      <c r="Q40" s="18"/>
      <c r="R40" s="7"/>
    </row>
    <row r="41" spans="1:18" ht="18.75">
      <c r="A41" s="48" t="s">
        <v>22</v>
      </c>
      <c r="B41" s="36">
        <v>758.7313</v>
      </c>
      <c r="C41" s="36">
        <v>48.93</v>
      </c>
      <c r="D41" s="36">
        <v>0</v>
      </c>
      <c r="E41" s="36">
        <v>48.93</v>
      </c>
      <c r="F41" s="36">
        <v>0</v>
      </c>
      <c r="G41" s="36">
        <v>0</v>
      </c>
      <c r="H41" s="36">
        <v>651.176</v>
      </c>
      <c r="I41" s="36">
        <v>58.6253</v>
      </c>
      <c r="J41" s="23"/>
      <c r="K41" s="18"/>
      <c r="L41" s="18"/>
      <c r="M41" s="18"/>
      <c r="N41" s="18"/>
      <c r="O41" s="18"/>
      <c r="P41" s="18"/>
      <c r="Q41" s="18"/>
      <c r="R41" s="7"/>
    </row>
    <row r="42" spans="1:18" ht="18.75">
      <c r="A42" s="48" t="s">
        <v>58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3"/>
      <c r="K42" s="18"/>
      <c r="L42" s="18"/>
      <c r="M42" s="18"/>
      <c r="N42" s="18"/>
      <c r="O42" s="18"/>
      <c r="P42" s="18"/>
      <c r="Q42" s="18"/>
      <c r="R42" s="7"/>
    </row>
    <row r="43" spans="1:18" ht="18.75">
      <c r="A43" s="1" t="s">
        <v>23</v>
      </c>
      <c r="B43" s="36">
        <v>12.134</v>
      </c>
      <c r="C43" s="36">
        <v>7.01</v>
      </c>
      <c r="D43" s="36">
        <v>0</v>
      </c>
      <c r="E43" s="36">
        <v>7.01</v>
      </c>
      <c r="F43" s="36">
        <v>0</v>
      </c>
      <c r="G43" s="36">
        <v>0</v>
      </c>
      <c r="H43" s="36">
        <v>5.124</v>
      </c>
      <c r="I43" s="36">
        <v>0</v>
      </c>
      <c r="J43" s="23"/>
      <c r="K43" s="18"/>
      <c r="L43" s="18"/>
      <c r="M43" s="18"/>
      <c r="N43" s="18"/>
      <c r="O43" s="18"/>
      <c r="P43" s="18"/>
      <c r="Q43" s="18"/>
      <c r="R43" s="7"/>
    </row>
    <row r="44" spans="1:18" ht="31.5">
      <c r="A44" s="1" t="s">
        <v>24</v>
      </c>
      <c r="B44" s="36">
        <v>1054.0478</v>
      </c>
      <c r="C44" s="36">
        <v>860.87</v>
      </c>
      <c r="D44" s="36">
        <v>168.71</v>
      </c>
      <c r="E44" s="36">
        <v>692.16</v>
      </c>
      <c r="F44" s="36">
        <v>0</v>
      </c>
      <c r="G44" s="36">
        <v>0</v>
      </c>
      <c r="H44" s="36">
        <v>0</v>
      </c>
      <c r="I44" s="36">
        <v>193.1778</v>
      </c>
      <c r="J44" s="23"/>
      <c r="K44" s="18"/>
      <c r="L44" s="18"/>
      <c r="M44" s="18"/>
      <c r="N44" s="18"/>
      <c r="O44" s="18"/>
      <c r="P44" s="18"/>
      <c r="Q44" s="18"/>
      <c r="R44" s="7"/>
    </row>
    <row r="45" spans="1:18" ht="31.5">
      <c r="A45" s="1" t="s">
        <v>59</v>
      </c>
      <c r="B45" s="36">
        <v>314.34000000000003</v>
      </c>
      <c r="C45" s="36">
        <v>289.73</v>
      </c>
      <c r="D45" s="36">
        <v>13.8</v>
      </c>
      <c r="E45" s="36">
        <v>275.93</v>
      </c>
      <c r="F45" s="36">
        <v>0</v>
      </c>
      <c r="G45" s="36">
        <v>0</v>
      </c>
      <c r="H45" s="36">
        <v>0</v>
      </c>
      <c r="I45" s="36">
        <v>24.610000000000003</v>
      </c>
      <c r="J45" s="23"/>
      <c r="K45" s="18"/>
      <c r="L45" s="18"/>
      <c r="M45" s="18"/>
      <c r="N45" s="18"/>
      <c r="O45" s="18"/>
      <c r="P45" s="18"/>
      <c r="Q45" s="18"/>
      <c r="R45" s="7"/>
    </row>
    <row r="46" spans="1:18" ht="47.25">
      <c r="A46" s="10" t="s">
        <v>53</v>
      </c>
      <c r="B46" s="46">
        <f aca="true" t="shared" si="8" ref="B46:I46">SUM(B47:B52)</f>
        <v>403.29999999999995</v>
      </c>
      <c r="C46" s="46">
        <f t="shared" si="8"/>
        <v>403.29999999999995</v>
      </c>
      <c r="D46" s="46">
        <f t="shared" si="8"/>
        <v>0</v>
      </c>
      <c r="E46" s="46">
        <f t="shared" si="8"/>
        <v>363.3</v>
      </c>
      <c r="F46" s="46">
        <f t="shared" si="8"/>
        <v>40</v>
      </c>
      <c r="G46" s="46">
        <f t="shared" si="8"/>
        <v>0</v>
      </c>
      <c r="H46" s="46">
        <f t="shared" si="8"/>
        <v>0</v>
      </c>
      <c r="I46" s="46">
        <f t="shared" si="8"/>
        <v>0</v>
      </c>
      <c r="J46" s="24"/>
      <c r="K46" s="19"/>
      <c r="L46" s="19"/>
      <c r="M46" s="19"/>
      <c r="N46" s="19"/>
      <c r="O46" s="19"/>
      <c r="P46" s="19"/>
      <c r="Q46" s="19"/>
      <c r="R46" s="8"/>
    </row>
    <row r="47" spans="1:18" ht="31.5">
      <c r="A47" s="1" t="s">
        <v>25</v>
      </c>
      <c r="B47" s="36">
        <v>69.4</v>
      </c>
      <c r="C47" s="36">
        <v>69.4</v>
      </c>
      <c r="D47" s="36">
        <v>0</v>
      </c>
      <c r="E47" s="36">
        <v>64</v>
      </c>
      <c r="F47" s="36">
        <v>5.4</v>
      </c>
      <c r="G47" s="36">
        <v>0</v>
      </c>
      <c r="H47" s="36">
        <v>0</v>
      </c>
      <c r="I47" s="36">
        <v>0</v>
      </c>
      <c r="J47" s="24"/>
      <c r="K47" s="19"/>
      <c r="L47" s="18"/>
      <c r="M47" s="18"/>
      <c r="N47" s="18"/>
      <c r="O47" s="18"/>
      <c r="P47" s="18"/>
      <c r="Q47" s="18"/>
      <c r="R47" s="7"/>
    </row>
    <row r="48" spans="1:18" ht="31.5">
      <c r="A48" s="1" t="s">
        <v>60</v>
      </c>
      <c r="B48" s="36">
        <v>282.5</v>
      </c>
      <c r="C48" s="36">
        <v>282.5</v>
      </c>
      <c r="D48" s="36">
        <v>0</v>
      </c>
      <c r="E48" s="36">
        <v>256.8</v>
      </c>
      <c r="F48" s="36">
        <v>25.7</v>
      </c>
      <c r="G48" s="36">
        <v>0</v>
      </c>
      <c r="H48" s="36">
        <v>0</v>
      </c>
      <c r="I48" s="36">
        <v>0</v>
      </c>
      <c r="J48" s="24"/>
      <c r="K48" s="18"/>
      <c r="L48" s="18"/>
      <c r="M48" s="18"/>
      <c r="N48" s="18"/>
      <c r="O48" s="18"/>
      <c r="P48" s="18"/>
      <c r="Q48" s="18"/>
      <c r="R48" s="7"/>
    </row>
    <row r="49" spans="1:18" ht="31.5">
      <c r="A49" s="1" t="s">
        <v>26</v>
      </c>
      <c r="B49" s="36">
        <v>6.8</v>
      </c>
      <c r="C49" s="36">
        <v>6.8</v>
      </c>
      <c r="D49" s="36">
        <v>0</v>
      </c>
      <c r="E49" s="36">
        <v>6.8</v>
      </c>
      <c r="F49" s="36">
        <v>0</v>
      </c>
      <c r="G49" s="36">
        <v>0</v>
      </c>
      <c r="H49" s="36">
        <v>0</v>
      </c>
      <c r="I49" s="36">
        <v>0</v>
      </c>
      <c r="J49" s="24"/>
      <c r="K49" s="18"/>
      <c r="L49" s="18"/>
      <c r="M49" s="18"/>
      <c r="N49" s="18"/>
      <c r="O49" s="18"/>
      <c r="P49" s="18"/>
      <c r="Q49" s="18"/>
      <c r="R49" s="7"/>
    </row>
    <row r="50" spans="1:18" ht="31.5">
      <c r="A50" s="1" t="s">
        <v>27</v>
      </c>
      <c r="B50" s="36">
        <v>35.9</v>
      </c>
      <c r="C50" s="36">
        <v>35.9</v>
      </c>
      <c r="D50" s="36">
        <v>0</v>
      </c>
      <c r="E50" s="36">
        <v>32.8</v>
      </c>
      <c r="F50" s="36">
        <v>3.1</v>
      </c>
      <c r="G50" s="36">
        <v>0</v>
      </c>
      <c r="H50" s="36">
        <v>0</v>
      </c>
      <c r="I50" s="36">
        <v>0</v>
      </c>
      <c r="J50" s="24"/>
      <c r="K50" s="18"/>
      <c r="L50" s="18"/>
      <c r="M50" s="18"/>
      <c r="N50" s="18"/>
      <c r="O50" s="18"/>
      <c r="P50" s="18"/>
      <c r="Q50" s="18"/>
      <c r="R50" s="7"/>
    </row>
    <row r="51" spans="1:18" ht="47.25">
      <c r="A51" s="1" t="s">
        <v>61</v>
      </c>
      <c r="B51" s="36">
        <v>2.9</v>
      </c>
      <c r="C51" s="36">
        <v>2.9</v>
      </c>
      <c r="D51" s="36">
        <v>0</v>
      </c>
      <c r="E51" s="36">
        <v>2.9</v>
      </c>
      <c r="F51" s="36">
        <v>0</v>
      </c>
      <c r="G51" s="36">
        <v>0</v>
      </c>
      <c r="H51" s="36">
        <v>0</v>
      </c>
      <c r="I51" s="36">
        <v>0</v>
      </c>
      <c r="J51" s="24"/>
      <c r="K51" s="18"/>
      <c r="L51" s="18"/>
      <c r="M51" s="18"/>
      <c r="N51" s="18"/>
      <c r="O51" s="18"/>
      <c r="P51" s="18"/>
      <c r="Q51" s="18"/>
      <c r="R51" s="7"/>
    </row>
    <row r="52" spans="1:18" ht="49.5" customHeight="1">
      <c r="A52" s="1" t="s">
        <v>28</v>
      </c>
      <c r="B52" s="36">
        <v>5.8</v>
      </c>
      <c r="C52" s="36">
        <v>5.8</v>
      </c>
      <c r="D52" s="36">
        <v>0</v>
      </c>
      <c r="E52" s="36">
        <v>0</v>
      </c>
      <c r="F52" s="36">
        <v>5.8</v>
      </c>
      <c r="G52" s="36">
        <v>0</v>
      </c>
      <c r="H52" s="36">
        <v>0</v>
      </c>
      <c r="I52" s="36">
        <v>0</v>
      </c>
      <c r="J52" s="24"/>
      <c r="K52" s="18"/>
      <c r="L52" s="18"/>
      <c r="M52" s="18"/>
      <c r="N52" s="18"/>
      <c r="O52" s="18"/>
      <c r="P52" s="18"/>
      <c r="Q52" s="18"/>
      <c r="R52" s="7"/>
    </row>
    <row r="53" spans="1:18" ht="89.25" customHeight="1">
      <c r="A53" s="10" t="s">
        <v>41</v>
      </c>
      <c r="B53" s="46">
        <f aca="true" t="shared" si="9" ref="B53:I53">B54+B59+B60</f>
        <v>12780.150490000002</v>
      </c>
      <c r="C53" s="46">
        <f t="shared" si="9"/>
        <v>2590.30049</v>
      </c>
      <c r="D53" s="46">
        <f t="shared" si="9"/>
        <v>0</v>
      </c>
      <c r="E53" s="46">
        <f t="shared" si="9"/>
        <v>2559.00584</v>
      </c>
      <c r="F53" s="46">
        <f t="shared" si="9"/>
        <v>31.244650000000004</v>
      </c>
      <c r="G53" s="46">
        <f t="shared" si="9"/>
        <v>0</v>
      </c>
      <c r="H53" s="46">
        <f t="shared" si="9"/>
        <v>793.15</v>
      </c>
      <c r="I53" s="46">
        <f t="shared" si="9"/>
        <v>9396.699999999999</v>
      </c>
      <c r="J53" s="42"/>
      <c r="K53" s="43"/>
      <c r="L53" s="43"/>
      <c r="M53" s="43"/>
      <c r="N53" s="43"/>
      <c r="O53" s="43"/>
      <c r="P53" s="19"/>
      <c r="Q53" s="19"/>
      <c r="R53" s="8"/>
    </row>
    <row r="54" spans="1:18" ht="31.5">
      <c r="A54" s="1" t="s">
        <v>31</v>
      </c>
      <c r="B54" s="36">
        <f aca="true" t="shared" si="10" ref="B54:I54">SUM(B55:B58)</f>
        <v>818.8389999999999</v>
      </c>
      <c r="C54" s="36">
        <f t="shared" si="10"/>
        <v>198.339</v>
      </c>
      <c r="D54" s="36">
        <f t="shared" si="10"/>
        <v>0</v>
      </c>
      <c r="E54" s="36">
        <f t="shared" si="10"/>
        <v>197.711</v>
      </c>
      <c r="F54" s="36">
        <f t="shared" si="10"/>
        <v>0.628</v>
      </c>
      <c r="G54" s="36">
        <f t="shared" si="10"/>
        <v>0</v>
      </c>
      <c r="H54" s="36">
        <f t="shared" si="10"/>
        <v>100</v>
      </c>
      <c r="I54" s="52">
        <f t="shared" si="10"/>
        <v>520.5</v>
      </c>
      <c r="J54" s="44"/>
      <c r="K54" s="45"/>
      <c r="L54" s="45"/>
      <c r="M54" s="45"/>
      <c r="N54" s="45"/>
      <c r="O54" s="45"/>
      <c r="P54" s="45"/>
      <c r="Q54" s="45"/>
      <c r="R54" s="45"/>
    </row>
    <row r="55" spans="1:18" ht="63">
      <c r="A55" s="48" t="s">
        <v>62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44"/>
      <c r="K55" s="45"/>
      <c r="L55" s="45"/>
      <c r="M55" s="45"/>
      <c r="N55" s="45"/>
      <c r="O55" s="45"/>
      <c r="P55" s="18"/>
      <c r="Q55" s="18"/>
      <c r="R55" s="8"/>
    </row>
    <row r="56" spans="1:18" ht="31.5">
      <c r="A56" s="48" t="s">
        <v>32</v>
      </c>
      <c r="B56" s="36">
        <v>127</v>
      </c>
      <c r="C56" s="36">
        <v>27</v>
      </c>
      <c r="D56" s="36">
        <v>0</v>
      </c>
      <c r="E56" s="36">
        <v>27</v>
      </c>
      <c r="F56" s="36">
        <v>0</v>
      </c>
      <c r="G56" s="36">
        <v>0</v>
      </c>
      <c r="H56" s="36">
        <v>100</v>
      </c>
      <c r="I56" s="36">
        <v>0</v>
      </c>
      <c r="J56" s="44"/>
      <c r="K56" s="45"/>
      <c r="L56" s="45"/>
      <c r="M56" s="45"/>
      <c r="N56" s="45"/>
      <c r="O56" s="45"/>
      <c r="P56" s="18"/>
      <c r="Q56" s="18"/>
      <c r="R56" s="7"/>
    </row>
    <row r="57" spans="1:18" ht="66" customHeight="1">
      <c r="A57" s="48" t="s">
        <v>33</v>
      </c>
      <c r="B57" s="36">
        <v>691.8389999999999</v>
      </c>
      <c r="C57" s="36">
        <v>171.339</v>
      </c>
      <c r="D57" s="36">
        <v>0</v>
      </c>
      <c r="E57" s="36">
        <v>170.711</v>
      </c>
      <c r="F57" s="36">
        <v>0.628</v>
      </c>
      <c r="G57" s="36">
        <v>0</v>
      </c>
      <c r="H57" s="36">
        <v>0</v>
      </c>
      <c r="I57" s="36">
        <v>520.5</v>
      </c>
      <c r="J57" s="44"/>
      <c r="K57" s="45"/>
      <c r="L57" s="45"/>
      <c r="M57" s="45"/>
      <c r="N57" s="45"/>
      <c r="O57" s="45"/>
      <c r="P57" s="18"/>
      <c r="Q57" s="18"/>
      <c r="R57" s="7"/>
    </row>
    <row r="58" spans="1:18" ht="65.25" customHeight="1">
      <c r="A58" s="48" t="s">
        <v>34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44"/>
      <c r="K58" s="45"/>
      <c r="L58" s="45"/>
      <c r="M58" s="45"/>
      <c r="N58" s="45"/>
      <c r="O58" s="45"/>
      <c r="P58" s="18"/>
      <c r="Q58" s="18"/>
      <c r="R58" s="7"/>
    </row>
    <row r="59" spans="1:18" ht="101.25" customHeight="1">
      <c r="A59" s="1" t="s">
        <v>63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44"/>
      <c r="K59" s="45"/>
      <c r="L59" s="45"/>
      <c r="M59" s="45"/>
      <c r="N59" s="45"/>
      <c r="O59" s="45"/>
      <c r="P59" s="18"/>
      <c r="Q59" s="18"/>
      <c r="R59" s="7"/>
    </row>
    <row r="60" spans="1:18" ht="31.5">
      <c r="A60" s="1" t="s">
        <v>35</v>
      </c>
      <c r="B60" s="36">
        <f aca="true" t="shared" si="11" ref="B60:I60">SUM(B61:B63)+B65</f>
        <v>11961.311490000002</v>
      </c>
      <c r="C60" s="36">
        <f t="shared" si="11"/>
        <v>2391.96149</v>
      </c>
      <c r="D60" s="36">
        <f t="shared" si="11"/>
        <v>0</v>
      </c>
      <c r="E60" s="36">
        <f t="shared" si="11"/>
        <v>2361.29484</v>
      </c>
      <c r="F60" s="36">
        <f t="shared" si="11"/>
        <v>30.616650000000003</v>
      </c>
      <c r="G60" s="36">
        <f t="shared" si="11"/>
        <v>0</v>
      </c>
      <c r="H60" s="36">
        <f t="shared" si="11"/>
        <v>693.15</v>
      </c>
      <c r="I60" s="36">
        <f t="shared" si="11"/>
        <v>8876.199999999999</v>
      </c>
      <c r="J60" s="44"/>
      <c r="K60" s="45"/>
      <c r="L60" s="45"/>
      <c r="M60" s="45"/>
      <c r="N60" s="45"/>
      <c r="O60" s="45"/>
      <c r="P60" s="45"/>
      <c r="Q60" s="45"/>
      <c r="R60" s="45"/>
    </row>
    <row r="61" spans="1:18" ht="18.75">
      <c r="A61" s="48" t="s">
        <v>36</v>
      </c>
      <c r="B61" s="36">
        <v>9503.2</v>
      </c>
      <c r="C61" s="36">
        <v>645.1</v>
      </c>
      <c r="D61" s="36">
        <v>0</v>
      </c>
      <c r="E61" s="36">
        <v>632.4</v>
      </c>
      <c r="F61" s="36">
        <v>12.7</v>
      </c>
      <c r="G61" s="36">
        <v>0</v>
      </c>
      <c r="H61" s="36">
        <v>0</v>
      </c>
      <c r="I61" s="36">
        <v>8858.1</v>
      </c>
      <c r="J61" s="44"/>
      <c r="K61" s="45"/>
      <c r="L61" s="45"/>
      <c r="M61" s="45"/>
      <c r="N61" s="45"/>
      <c r="O61" s="45"/>
      <c r="P61" s="18"/>
      <c r="Q61" s="18"/>
      <c r="R61" s="7"/>
    </row>
    <row r="62" spans="1:18" ht="18.75">
      <c r="A62" s="48" t="s">
        <v>37</v>
      </c>
      <c r="B62" s="36">
        <v>413.7</v>
      </c>
      <c r="C62" s="36">
        <v>405.4</v>
      </c>
      <c r="D62" s="36">
        <v>0</v>
      </c>
      <c r="E62" s="36">
        <v>396</v>
      </c>
      <c r="F62" s="36">
        <v>9.4</v>
      </c>
      <c r="G62" s="36">
        <v>0</v>
      </c>
      <c r="H62" s="36">
        <v>0</v>
      </c>
      <c r="I62" s="36">
        <v>8.3</v>
      </c>
      <c r="J62" s="44"/>
      <c r="K62" s="45"/>
      <c r="L62" s="45"/>
      <c r="M62" s="45"/>
      <c r="N62" s="18"/>
      <c r="O62" s="18"/>
      <c r="P62" s="18"/>
      <c r="Q62" s="18"/>
      <c r="R62" s="7"/>
    </row>
    <row r="63" spans="1:18" ht="31.5">
      <c r="A63" s="48" t="s">
        <v>38</v>
      </c>
      <c r="B63" s="36">
        <v>2027.0114899999999</v>
      </c>
      <c r="C63" s="36">
        <v>1324.0614899999998</v>
      </c>
      <c r="D63" s="36">
        <v>0</v>
      </c>
      <c r="E63" s="36">
        <v>1315.89484</v>
      </c>
      <c r="F63" s="36">
        <v>8.16665</v>
      </c>
      <c r="G63" s="36">
        <v>0</v>
      </c>
      <c r="H63" s="36">
        <v>693.15</v>
      </c>
      <c r="I63" s="36">
        <v>9.8</v>
      </c>
      <c r="J63" s="44"/>
      <c r="K63" s="45"/>
      <c r="L63" s="45"/>
      <c r="M63" s="45"/>
      <c r="N63" s="18"/>
      <c r="O63" s="18"/>
      <c r="P63" s="18"/>
      <c r="Q63" s="18"/>
      <c r="R63" s="7"/>
    </row>
    <row r="64" spans="1:18" ht="18.75">
      <c r="A64" s="1" t="s">
        <v>39</v>
      </c>
      <c r="B64" s="36">
        <v>293.15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293.15</v>
      </c>
      <c r="I64" s="36">
        <v>0</v>
      </c>
      <c r="J64" s="44"/>
      <c r="K64" s="45"/>
      <c r="L64" s="45"/>
      <c r="M64" s="45"/>
      <c r="N64" s="18"/>
      <c r="O64" s="18"/>
      <c r="P64" s="18"/>
      <c r="Q64" s="18"/>
      <c r="R64" s="7"/>
    </row>
    <row r="65" spans="1:18" ht="31.5">
      <c r="A65" s="48" t="s">
        <v>40</v>
      </c>
      <c r="B65" s="36">
        <v>17.4</v>
      </c>
      <c r="C65" s="36">
        <v>17.4</v>
      </c>
      <c r="D65" s="36">
        <v>0</v>
      </c>
      <c r="E65" s="36">
        <v>17</v>
      </c>
      <c r="F65" s="36">
        <v>0.35</v>
      </c>
      <c r="G65" s="36">
        <v>0</v>
      </c>
      <c r="H65" s="36">
        <v>0</v>
      </c>
      <c r="I65" s="36">
        <v>0</v>
      </c>
      <c r="J65" s="44"/>
      <c r="K65" s="45"/>
      <c r="L65" s="45"/>
      <c r="M65" s="45"/>
      <c r="N65" s="18"/>
      <c r="O65" s="18"/>
      <c r="P65" s="18"/>
      <c r="Q65" s="18"/>
      <c r="R65" s="7"/>
    </row>
    <row r="66" spans="1:18" ht="47.25">
      <c r="A66" s="53" t="s">
        <v>54</v>
      </c>
      <c r="B66" s="46">
        <f aca="true" t="shared" si="12" ref="B66:I66">SUM(B67:B71)</f>
        <v>7337.894430000001</v>
      </c>
      <c r="C66" s="46">
        <f t="shared" si="12"/>
        <v>7337.894430000001</v>
      </c>
      <c r="D66" s="46">
        <f t="shared" si="12"/>
        <v>494.091</v>
      </c>
      <c r="E66" s="46">
        <f t="shared" si="12"/>
        <v>6205.9534300000005</v>
      </c>
      <c r="F66" s="46">
        <f t="shared" si="12"/>
        <v>637.85</v>
      </c>
      <c r="G66" s="46">
        <f t="shared" si="12"/>
        <v>0</v>
      </c>
      <c r="H66" s="46">
        <f t="shared" si="12"/>
        <v>0</v>
      </c>
      <c r="I66" s="46">
        <f t="shared" si="12"/>
        <v>0</v>
      </c>
      <c r="J66" s="44"/>
      <c r="K66" s="45"/>
      <c r="L66" s="45"/>
      <c r="M66" s="45"/>
      <c r="N66" s="19"/>
      <c r="O66" s="19"/>
      <c r="P66" s="19"/>
      <c r="Q66" s="19"/>
      <c r="R66" s="8"/>
    </row>
    <row r="67" spans="1:18" ht="63">
      <c r="A67" s="54" t="s">
        <v>42</v>
      </c>
      <c r="B67" s="36">
        <v>294.86243</v>
      </c>
      <c r="C67" s="36">
        <v>294.86243</v>
      </c>
      <c r="D67" s="36">
        <v>0</v>
      </c>
      <c r="E67" s="36">
        <v>294.86243</v>
      </c>
      <c r="F67" s="36">
        <v>0</v>
      </c>
      <c r="G67" s="36">
        <v>0</v>
      </c>
      <c r="H67" s="36">
        <v>0</v>
      </c>
      <c r="I67" s="36">
        <v>0</v>
      </c>
      <c r="J67" s="23"/>
      <c r="K67" s="18"/>
      <c r="L67" s="18"/>
      <c r="M67" s="18"/>
      <c r="N67" s="18"/>
      <c r="O67" s="18"/>
      <c r="P67" s="18"/>
      <c r="Q67" s="18"/>
      <c r="R67" s="7"/>
    </row>
    <row r="68" spans="1:18" ht="63">
      <c r="A68" s="54" t="s">
        <v>43</v>
      </c>
      <c r="B68" s="36">
        <v>1</v>
      </c>
      <c r="C68" s="36">
        <v>1</v>
      </c>
      <c r="D68" s="36">
        <v>0</v>
      </c>
      <c r="E68" s="36">
        <v>1</v>
      </c>
      <c r="F68" s="36">
        <v>0</v>
      </c>
      <c r="G68" s="36">
        <v>0</v>
      </c>
      <c r="H68" s="36">
        <v>0</v>
      </c>
      <c r="I68" s="36">
        <v>0</v>
      </c>
      <c r="J68" s="23"/>
      <c r="K68" s="18"/>
      <c r="L68" s="18"/>
      <c r="M68" s="18"/>
      <c r="N68" s="18"/>
      <c r="O68" s="18"/>
      <c r="P68" s="18"/>
      <c r="Q68" s="18"/>
      <c r="R68" s="7"/>
    </row>
    <row r="69" spans="1:18" ht="47.25">
      <c r="A69" s="55" t="s">
        <v>44</v>
      </c>
      <c r="B69" s="36">
        <v>2.3</v>
      </c>
      <c r="C69" s="36">
        <v>2.3</v>
      </c>
      <c r="D69" s="36">
        <v>0</v>
      </c>
      <c r="E69" s="36">
        <v>2.3</v>
      </c>
      <c r="F69" s="36">
        <v>0</v>
      </c>
      <c r="G69" s="36">
        <v>0</v>
      </c>
      <c r="H69" s="36">
        <v>0</v>
      </c>
      <c r="I69" s="36">
        <v>0</v>
      </c>
      <c r="J69" s="23"/>
      <c r="K69" s="18"/>
      <c r="L69" s="18"/>
      <c r="M69" s="18"/>
      <c r="N69" s="18"/>
      <c r="O69" s="18"/>
      <c r="P69" s="18"/>
      <c r="Q69" s="18"/>
      <c r="R69" s="7"/>
    </row>
    <row r="70" spans="1:18" ht="47.25">
      <c r="A70" s="54" t="s">
        <v>45</v>
      </c>
      <c r="B70" s="36">
        <v>2.2</v>
      </c>
      <c r="C70" s="36">
        <v>2.2</v>
      </c>
      <c r="D70" s="36">
        <v>0</v>
      </c>
      <c r="E70" s="36">
        <v>2.2</v>
      </c>
      <c r="F70" s="36">
        <v>0</v>
      </c>
      <c r="G70" s="36">
        <v>0</v>
      </c>
      <c r="H70" s="36">
        <v>0</v>
      </c>
      <c r="I70" s="36">
        <v>0</v>
      </c>
      <c r="J70" s="23"/>
      <c r="K70" s="18"/>
      <c r="L70" s="18"/>
      <c r="M70" s="18"/>
      <c r="N70" s="18"/>
      <c r="O70" s="18"/>
      <c r="P70" s="18"/>
      <c r="Q70" s="18"/>
      <c r="R70" s="7"/>
    </row>
    <row r="71" spans="1:18" ht="48" customHeight="1">
      <c r="A71" s="54" t="s">
        <v>46</v>
      </c>
      <c r="B71" s="36">
        <v>7037.532000000001</v>
      </c>
      <c r="C71" s="36">
        <v>7037.532000000001</v>
      </c>
      <c r="D71" s="36">
        <v>494.091</v>
      </c>
      <c r="E71" s="36">
        <v>5905.591</v>
      </c>
      <c r="F71" s="36">
        <v>637.85</v>
      </c>
      <c r="G71" s="36">
        <v>0</v>
      </c>
      <c r="H71" s="36">
        <v>0</v>
      </c>
      <c r="I71" s="36">
        <v>0</v>
      </c>
      <c r="J71" s="23"/>
      <c r="K71" s="18"/>
      <c r="L71" s="18"/>
      <c r="M71" s="18"/>
      <c r="N71" s="18"/>
      <c r="O71" s="18"/>
      <c r="P71" s="18"/>
      <c r="Q71" s="18"/>
      <c r="R71" s="7"/>
    </row>
    <row r="72" spans="1:18" ht="32.25" customHeight="1">
      <c r="A72" s="53" t="s">
        <v>48</v>
      </c>
      <c r="B72" s="46">
        <f aca="true" t="shared" si="13" ref="B72:I72">B73</f>
        <v>380.3</v>
      </c>
      <c r="C72" s="46">
        <f t="shared" si="13"/>
        <v>379.4</v>
      </c>
      <c r="D72" s="46">
        <f t="shared" si="13"/>
        <v>77.1</v>
      </c>
      <c r="E72" s="46">
        <f t="shared" si="13"/>
        <v>183.7</v>
      </c>
      <c r="F72" s="46">
        <f t="shared" si="13"/>
        <v>118.6</v>
      </c>
      <c r="G72" s="46">
        <f t="shared" si="13"/>
        <v>0</v>
      </c>
      <c r="H72" s="46">
        <f t="shared" si="13"/>
        <v>0.9</v>
      </c>
      <c r="I72" s="46">
        <f t="shared" si="13"/>
        <v>0</v>
      </c>
      <c r="J72" s="24"/>
      <c r="K72" s="19"/>
      <c r="L72" s="19"/>
      <c r="M72" s="19"/>
      <c r="N72" s="19"/>
      <c r="O72" s="19"/>
      <c r="P72" s="19"/>
      <c r="Q72" s="19"/>
      <c r="R72" s="8"/>
    </row>
    <row r="73" spans="1:21" ht="141.75">
      <c r="A73" s="54" t="s">
        <v>47</v>
      </c>
      <c r="B73" s="36">
        <v>380.3</v>
      </c>
      <c r="C73" s="36">
        <v>379.4</v>
      </c>
      <c r="D73" s="36">
        <v>77.1</v>
      </c>
      <c r="E73" s="36">
        <v>183.7</v>
      </c>
      <c r="F73" s="36">
        <v>118.6</v>
      </c>
      <c r="G73" s="36">
        <v>0</v>
      </c>
      <c r="H73" s="36">
        <v>0.9</v>
      </c>
      <c r="I73" s="36">
        <v>0</v>
      </c>
      <c r="J73" s="23"/>
      <c r="K73" s="18"/>
      <c r="L73" s="18"/>
      <c r="M73" s="18"/>
      <c r="N73" s="18"/>
      <c r="O73" s="18"/>
      <c r="P73" s="18"/>
      <c r="Q73" s="18"/>
      <c r="R73" s="32"/>
      <c r="T73" s="33"/>
      <c r="U73" s="33"/>
    </row>
    <row r="74" spans="1:18" ht="47.25">
      <c r="A74" s="53" t="s">
        <v>52</v>
      </c>
      <c r="B74" s="46">
        <f aca="true" t="shared" si="14" ref="B74:I74">B75+B78+B79</f>
        <v>14477.363800000003</v>
      </c>
      <c r="C74" s="46">
        <f t="shared" si="14"/>
        <v>5450.56</v>
      </c>
      <c r="D74" s="46">
        <f t="shared" si="14"/>
        <v>422</v>
      </c>
      <c r="E74" s="46">
        <f t="shared" si="14"/>
        <v>5028.56</v>
      </c>
      <c r="F74" s="46">
        <f t="shared" si="14"/>
        <v>0</v>
      </c>
      <c r="G74" s="46">
        <f t="shared" si="14"/>
        <v>0</v>
      </c>
      <c r="H74" s="46">
        <f t="shared" si="14"/>
        <v>7533.79</v>
      </c>
      <c r="I74" s="46">
        <f t="shared" si="14"/>
        <v>1493.0138</v>
      </c>
      <c r="J74" s="40"/>
      <c r="K74" s="41"/>
      <c r="L74" s="41"/>
      <c r="M74" s="41"/>
      <c r="N74" s="41"/>
      <c r="O74" s="41"/>
      <c r="P74" s="41"/>
      <c r="Q74" s="41"/>
      <c r="R74" s="41"/>
    </row>
    <row r="75" spans="1:18" ht="31.5">
      <c r="A75" s="54" t="s">
        <v>49</v>
      </c>
      <c r="B75" s="36">
        <f aca="true" t="shared" si="15" ref="B75:I75">B76+B77</f>
        <v>462.28999999999996</v>
      </c>
      <c r="C75" s="36">
        <f t="shared" si="15"/>
        <v>462.28999999999996</v>
      </c>
      <c r="D75" s="36">
        <f t="shared" si="15"/>
        <v>248.86</v>
      </c>
      <c r="E75" s="36">
        <f t="shared" si="15"/>
        <v>213.43</v>
      </c>
      <c r="F75" s="36">
        <f t="shared" si="15"/>
        <v>0</v>
      </c>
      <c r="G75" s="36">
        <f t="shared" si="15"/>
        <v>0</v>
      </c>
      <c r="H75" s="36">
        <f t="shared" si="15"/>
        <v>0</v>
      </c>
      <c r="I75" s="36">
        <f t="shared" si="15"/>
        <v>0</v>
      </c>
      <c r="J75" s="18"/>
      <c r="K75" s="18"/>
      <c r="L75" s="18"/>
      <c r="M75" s="18"/>
      <c r="N75" s="18"/>
      <c r="O75" s="18"/>
      <c r="P75" s="18"/>
      <c r="Q75" s="18"/>
      <c r="R75" s="7"/>
    </row>
    <row r="76" spans="1:19" ht="78.75">
      <c r="A76" s="56" t="s">
        <v>50</v>
      </c>
      <c r="B76" s="36">
        <v>459.39</v>
      </c>
      <c r="C76" s="36">
        <v>459.39</v>
      </c>
      <c r="D76" s="36">
        <v>248.86</v>
      </c>
      <c r="E76" s="36">
        <v>210.53</v>
      </c>
      <c r="F76" s="36">
        <v>0</v>
      </c>
      <c r="G76" s="36">
        <v>0</v>
      </c>
      <c r="H76" s="36">
        <v>0</v>
      </c>
      <c r="I76" s="36">
        <v>0</v>
      </c>
      <c r="J76" s="23"/>
      <c r="K76" s="18"/>
      <c r="L76" s="18"/>
      <c r="M76" s="18"/>
      <c r="N76" s="18"/>
      <c r="O76" s="18"/>
      <c r="P76" s="18"/>
      <c r="Q76" s="18"/>
      <c r="R76" s="7"/>
      <c r="S76" s="33"/>
    </row>
    <row r="77" spans="1:19" ht="81.75" customHeight="1">
      <c r="A77" s="56" t="s">
        <v>64</v>
      </c>
      <c r="B77" s="36">
        <v>2.9</v>
      </c>
      <c r="C77" s="36">
        <v>2.9</v>
      </c>
      <c r="D77" s="36">
        <v>0</v>
      </c>
      <c r="E77" s="36">
        <v>2.9</v>
      </c>
      <c r="F77" s="36">
        <v>0</v>
      </c>
      <c r="G77" s="36">
        <v>0</v>
      </c>
      <c r="H77" s="36">
        <v>0</v>
      </c>
      <c r="I77" s="36">
        <v>0</v>
      </c>
      <c r="J77" s="23"/>
      <c r="K77" s="18"/>
      <c r="L77" s="18"/>
      <c r="M77" s="18"/>
      <c r="N77" s="18"/>
      <c r="O77" s="18"/>
      <c r="P77" s="18"/>
      <c r="Q77" s="18"/>
      <c r="R77" s="7"/>
      <c r="S77" s="33"/>
    </row>
    <row r="78" spans="1:18" ht="31.5">
      <c r="A78" s="54" t="s">
        <v>51</v>
      </c>
      <c r="B78" s="36">
        <v>14011.873800000001</v>
      </c>
      <c r="C78" s="36">
        <v>4985.070000000001</v>
      </c>
      <c r="D78" s="36">
        <v>173.14</v>
      </c>
      <c r="E78" s="36">
        <v>4811.93</v>
      </c>
      <c r="F78" s="36">
        <v>0</v>
      </c>
      <c r="G78" s="36">
        <v>0</v>
      </c>
      <c r="H78" s="36">
        <v>7533.79</v>
      </c>
      <c r="I78" s="36">
        <v>1493.0138</v>
      </c>
      <c r="J78" s="23"/>
      <c r="K78" s="18"/>
      <c r="L78" s="18"/>
      <c r="M78" s="18"/>
      <c r="N78" s="18"/>
      <c r="O78" s="18"/>
      <c r="P78" s="18"/>
      <c r="Q78" s="18"/>
      <c r="R78" s="7"/>
    </row>
    <row r="79" spans="1:19" ht="110.25">
      <c r="A79" s="54" t="s">
        <v>65</v>
      </c>
      <c r="B79" s="36">
        <v>3.2</v>
      </c>
      <c r="C79" s="36">
        <v>3.2</v>
      </c>
      <c r="D79" s="36">
        <v>0</v>
      </c>
      <c r="E79" s="36">
        <v>3.2</v>
      </c>
      <c r="F79" s="36">
        <v>0</v>
      </c>
      <c r="G79" s="36">
        <v>0</v>
      </c>
      <c r="H79" s="36">
        <v>0</v>
      </c>
      <c r="I79" s="36">
        <v>0</v>
      </c>
      <c r="J79" s="23"/>
      <c r="K79" s="18"/>
      <c r="L79" s="18"/>
      <c r="M79" s="18"/>
      <c r="N79" s="18"/>
      <c r="O79" s="18"/>
      <c r="P79" s="18"/>
      <c r="Q79" s="18"/>
      <c r="R79" s="8"/>
      <c r="S79" s="34"/>
    </row>
    <row r="80" spans="9:18" ht="34.5" customHeight="1">
      <c r="I80" s="38"/>
      <c r="J80" s="20"/>
      <c r="K80" s="20"/>
      <c r="L80" s="20"/>
      <c r="M80" s="20"/>
      <c r="N80" s="20"/>
      <c r="O80" s="20"/>
      <c r="P80" s="20"/>
      <c r="Q80" s="20"/>
      <c r="R80" s="8"/>
    </row>
    <row r="81" ht="18">
      <c r="R81" s="7"/>
    </row>
    <row r="82" spans="1:17" ht="25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ht="17.2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ht="25.5" customHeight="1">
      <c r="A85" s="12" t="s">
        <v>84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17" ht="15.75">
      <c r="A87" s="12" t="s">
        <v>83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1:17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2:17" ht="26.25" customHeight="1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</sheetData>
  <sheetProtection/>
  <mergeCells count="18">
    <mergeCell ref="H6:H7"/>
    <mergeCell ref="J4:Q4"/>
    <mergeCell ref="K5:P5"/>
    <mergeCell ref="Q5:Q7"/>
    <mergeCell ref="K6:K7"/>
    <mergeCell ref="L6:O6"/>
    <mergeCell ref="P6:P7"/>
    <mergeCell ref="J5:J7"/>
    <mergeCell ref="A2:I2"/>
    <mergeCell ref="E3:I3"/>
    <mergeCell ref="C6:C7"/>
    <mergeCell ref="B3:D3"/>
    <mergeCell ref="B5:B7"/>
    <mergeCell ref="B4:I4"/>
    <mergeCell ref="C5:H5"/>
    <mergeCell ref="A4:A7"/>
    <mergeCell ref="I5:I7"/>
    <mergeCell ref="D6:G6"/>
  </mergeCells>
  <printOptions/>
  <pageMargins left="0.984251968503937" right="0.2755905511811024" top="0.7480314960629921" bottom="0.5905511811023623" header="0.31496062992125984" footer="0.5511811023622047"/>
  <pageSetup fitToHeight="0" horizontalDpi="600" verticalDpi="600" orientation="portrait" paperSize="8" scale="85" r:id="rId1"/>
  <rowBreaks count="3" manualBreakCount="3">
    <brk id="27" max="26" man="1"/>
    <brk id="51" max="26" man="1"/>
    <brk id="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 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Simonova</dc:creator>
  <cp:keywords/>
  <dc:description/>
  <cp:lastModifiedBy>Банникова Марина Владимировна</cp:lastModifiedBy>
  <cp:lastPrinted>2017-01-26T00:51:09Z</cp:lastPrinted>
  <dcterms:created xsi:type="dcterms:W3CDTF">2013-03-13T03:52:05Z</dcterms:created>
  <dcterms:modified xsi:type="dcterms:W3CDTF">2017-01-27T03:29:58Z</dcterms:modified>
  <cp:category/>
  <cp:version/>
  <cp:contentType/>
  <cp:contentStatus/>
</cp:coreProperties>
</file>